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2072" windowHeight="535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<sst xmlns="http://schemas.openxmlformats.org/spreadsheetml/2006/main" count="298" uniqueCount="285">
  <si>
    <t>=δgg.</t>
  </si>
  <si>
    <t>:minTOTmax:</t>
  </si>
  <si>
    <t>δAv/30gg≈-0.602787912087342</t>
  </si>
  <si>
    <t>¶precAver≈5.97407008086254</t>
  </si>
  <si>
    <t>MaxTot16.13</t>
  </si>
  <si>
    <t>:TOTAL</t>
  </si>
  <si>
    <t>:Averages</t>
  </si>
  <si>
    <t>:Dev. Standard</t>
  </si>
  <si>
    <t>Dev.Stand.=</t>
  </si>
  <si>
    <t>simTg203</t>
  </si>
  <si>
    <t>simTg208</t>
  </si>
  <si>
    <t>simsg219</t>
  </si>
  <si>
    <t>22'2☺</t>
  </si>
  <si>
    <t>simsg229</t>
  </si>
  <si>
    <t>simTg303</t>
  </si>
  <si>
    <t>simsg307</t>
  </si>
  <si>
    <t>8'3☻</t>
  </si>
  <si>
    <t>simTg309</t>
  </si>
  <si>
    <t>simTg312</t>
  </si>
  <si>
    <t>simsg314</t>
  </si>
  <si>
    <t>simsg316</t>
  </si>
  <si>
    <t>simTg323</t>
  </si>
  <si>
    <t>23'3☺</t>
  </si>
  <si>
    <t>simsg328</t>
  </si>
  <si>
    <t>simTg401</t>
  </si>
  <si>
    <t>6'4☻</t>
  </si>
  <si>
    <t>simsg407</t>
  </si>
  <si>
    <t>simsg413</t>
  </si>
  <si>
    <t>21'4☺</t>
  </si>
  <si>
    <t>simTg425</t>
  </si>
  <si>
    <t>simsg426</t>
  </si>
  <si>
    <t>simsg428</t>
  </si>
  <si>
    <t>simsg504</t>
  </si>
  <si>
    <t>6'5☻</t>
  </si>
  <si>
    <t>simTg515</t>
  </si>
  <si>
    <t>simsg516</t>
  </si>
  <si>
    <t>21'5☺</t>
  </si>
  <si>
    <t>simTg602</t>
  </si>
  <si>
    <t>5'6☻</t>
  </si>
  <si>
    <t>simTg615</t>
  </si>
  <si>
    <t>simTg618</t>
  </si>
  <si>
    <t>19'6☺</t>
  </si>
  <si>
    <t>simTg627</t>
  </si>
  <si>
    <t>simTg710</t>
  </si>
  <si>
    <t>19'7☺</t>
  </si>
  <si>
    <t>simTg727</t>
  </si>
  <si>
    <t>3'8☻</t>
  </si>
  <si>
    <t>simTg813</t>
  </si>
  <si>
    <t>17'8☺</t>
  </si>
  <si>
    <t>simTg822</t>
  </si>
  <si>
    <t>simTg827</t>
  </si>
  <si>
    <t>1'9☻</t>
  </si>
  <si>
    <t>simTg912.jpg</t>
  </si>
  <si>
    <t>16'9☺</t>
  </si>
  <si>
    <t>simTg919.jpg</t>
  </si>
  <si>
    <t>1'10☻</t>
  </si>
  <si>
    <t>simTgA14.jpg</t>
  </si>
  <si>
    <t>15'10☺</t>
  </si>
  <si>
    <t>simTgA24.jpg</t>
  </si>
  <si>
    <t>simTgA26.jpg</t>
  </si>
  <si>
    <t>30'10☻</t>
  </si>
  <si>
    <t>14'11☺</t>
  </si>
  <si>
    <t>simTgB20.jpg</t>
  </si>
  <si>
    <t>simTgB28.jpg</t>
  </si>
  <si>
    <t>29'11☻</t>
  </si>
  <si>
    <t>13'12☺</t>
  </si>
  <si>
    <t>28'12☻</t>
  </si>
  <si>
    <t>simTgC30</t>
  </si>
  <si>
    <t>Date</t>
  </si>
  <si>
    <t>STURMs</t>
  </si>
  <si>
    <t>↑Planetary alignments from 26'12'12☻</t>
  </si>
  <si>
    <t>P. Stress≤10</t>
  </si>
  <si>
    <t>COStress(Moo^Sun)</t>
  </si>
  <si>
    <t>Umbria≈43° m3.4{3.4 }→ 5.3{3.8 }</t>
  </si>
  <si>
    <t>simTg126</t>
  </si>
  <si>
    <t>simsg129</t>
  </si>
  <si>
    <t>simsg106</t>
  </si>
  <si>
    <t>simsg111</t>
  </si>
  <si>
    <t>simsg114</t>
  </si>
  <si>
    <t>simsg323 ☺</t>
  </si>
  <si>
    <t>simTg704 ☻</t>
  </si>
  <si>
    <t>simsg207 ☻</t>
  </si>
  <si>
    <t>9'1☻</t>
  </si>
  <si>
    <t>24'1☺</t>
  </si>
  <si>
    <t>*) http://www.tesis.lebedev.ru/en/forecast_activity.html?</t>
  </si>
  <si>
    <t>**) http://users.iol.it//jmbalzan/Alignments2016/ [&amp; DIR/*.jpg]</t>
  </si>
  <si>
    <t>Solar Sturm , Planets Alignment &amp; Stress, COS. Stress (Moo^Sun)</t>
  </si>
  <si>
    <t>***) Riferimenti (2)</t>
  </si>
  <si>
    <t>Date (*)</t>
  </si>
  <si>
    <t xml:space="preserve"> </t>
  </si>
  <si>
    <t>Pl. Alignment (**)</t>
  </si>
  <si>
    <t>COS. Stress (Moo^Sun) (***)</t>
  </si>
  <si>
    <t xml:space="preserve">STURMs (n Kp/3) </t>
  </si>
  <si>
    <t>Planetary Stress (***)</t>
  </si>
  <si>
    <t>Preview</t>
  </si>
  <si>
    <t>¶ prec.</t>
  </si>
  <si>
    <t>δAv./30gg.≈</t>
  </si>
  <si>
    <t>=Jan 2016=</t>
  </si>
  <si>
    <t>Regions</t>
  </si>
  <si>
    <t>AmeCE local/Panama 4°</t>
  </si>
  <si>
    <t>Apuane SI 43°</t>
  </si>
  <si>
    <t>=Feb 2016=</t>
  </si>
  <si>
    <t>SiciE local E SR 37°</t>
  </si>
  <si>
    <t>=Mar 2016=</t>
  </si>
  <si>
    <t>=Apr 2016=</t>
  </si>
  <si>
    <t>Campalazio SA 40°</t>
  </si>
  <si>
    <t>=May 2016=</t>
  </si>
  <si>
    <t>=Jun 2016=</t>
  </si>
  <si>
    <t>=Jul 2016=</t>
  </si>
  <si>
    <t>AbruLazio local AQ 42°</t>
  </si>
  <si>
    <t>Apuane general/Toscana GR 43°</t>
  </si>
  <si>
    <t>Alaska SW Attu Station 53°</t>
  </si>
  <si>
    <t>Concord. Ecuador NW Rosa Zarate 1°</t>
  </si>
  <si>
    <t>Philippines 19°</t>
  </si>
  <si>
    <t>=Aug 2016=</t>
  </si>
  <si>
    <t>AdriS local C. CB 42°</t>
  </si>
  <si>
    <t>MagAverage m&gt;5AtlanticSGeorgia -55°</t>
  </si>
  <si>
    <t>Camplocal BV 41°</t>
  </si>
  <si>
    <t>=Sep 2016=</t>
  </si>
  <si>
    <t>=Oct 2016=</t>
  </si>
  <si>
    <t>CaLocal CS 40°</t>
  </si>
  <si>
    <t>Papua G. WNW Kandrian -6.05°</t>
  </si>
  <si>
    <t>=Nov 2016=</t>
  </si>
  <si>
    <t>Camplocal Ariano AV 41°</t>
  </si>
  <si>
    <t>=Dec 2016=</t>
  </si>
  <si>
    <t>Preview Aver.</t>
  </si>
  <si>
    <t>Recapitulation</t>
  </si>
  <si>
    <t>:verified Total</t>
  </si>
  <si>
    <t>:Average:</t>
  </si>
  <si>
    <t>Affinando i dati diminuisce l'errore ¶prec.</t>
  </si>
  <si>
    <t>Average</t>
  </si>
  <si>
    <t>Period Dev. Standard:</t>
  </si>
  <si>
    <t>:verified/Month</t>
  </si>
  <si>
    <t>δMRe.*δ%Dev.Standard</t>
  </si>
  <si>
    <t>~!~ From/to:</t>
  </si>
  <si>
    <t>Calabria general&amp;| CS 40°</t>
  </si>
  <si>
    <t>CaLocal NW CS 40°</t>
  </si>
  <si>
    <t>Umbria local PG 43°</t>
  </si>
  <si>
    <t>Lucania local PZ 41°</t>
  </si>
  <si>
    <t>Philippines SE Sarangani 4°</t>
  </si>
  <si>
    <t>Australia NNE Macquarie -53°</t>
  </si>
  <si>
    <t>Toscana local SI 43°</t>
  </si>
  <si>
    <t>Argentina NE Vinchina -29°</t>
  </si>
  <si>
    <t>ChinE local ESE Hongtu 38°</t>
  </si>
  <si>
    <t>Iran&amp;.. ESE Darab 28°</t>
  </si>
  <si>
    <t>LomVE local Austria/Svizzera 47°</t>
  </si>
  <si>
    <t>NZealand WNW Esperance R. -31°</t>
  </si>
  <si>
    <t>AmerC/Honduras NNE French Harbor 17°</t>
  </si>
  <si>
    <t>Africa CS/D.R. Congo W Sake -2°</t>
  </si>
  <si>
    <t>SiECal local (+general Sicily) SR 37°</t>
  </si>
  <si>
    <t>AtlaN local 28°</t>
  </si>
  <si>
    <t>Papua G. WSW Panguna -7°</t>
  </si>
  <si>
    <t>AtlaGeneral 57°</t>
  </si>
  <si>
    <t>SiciW local/Tirreno S PA 39°</t>
  </si>
  <si>
    <t/>
  </si>
  <si>
    <t>Concord./Indonesia -5°</t>
  </si>
  <si>
    <t>Mexico SSW 3 Picos 15°</t>
  </si>
  <si>
    <t>Burma ENE Chauk 21°</t>
  </si>
  <si>
    <t>1^total World/Tonga NNE Hihifo -15°</t>
  </si>
  <si>
    <t>Campalazio general AV 41°</t>
  </si>
  <si>
    <t>CampLocal 41°</t>
  </si>
  <si>
    <t>MagAv/Alaska SSE Atka 55°</t>
  </si>
  <si>
    <t>Ande/Chile SW Coquimbo -30°</t>
  </si>
  <si>
    <t>Russia general/Tajikistan NE Shughnon 38°</t>
  </si>
  <si>
    <t>AmeCW/El Salvador S P.'Triunfo 12°</t>
  </si>
  <si>
    <t>Russia E local/NNW Tilichiki 61°</t>
  </si>
  <si>
    <t>Antille/Antigua&amp;Barbuda NE Parham 17°</t>
  </si>
  <si>
    <t>AdriS local /Albania Coast N m 41°</t>
  </si>
  <si>
    <t>Arctic/Svalbard&amp;MayenESE Longyear.78°</t>
  </si>
  <si>
    <t>SGreek local WSW Mouzaki 37°</t>
  </si>
  <si>
    <t>Umbria local/Apuane PU 44°</t>
  </si>
  <si>
    <t>EmiGE local FE 45°</t>
  </si>
  <si>
    <t>Iceland Bárðarbunga 64°</t>
  </si>
  <si>
    <t>India/AfghanistanWSWAshkasham36°</t>
  </si>
  <si>
    <t>Africa E/Tanzania ESE Madimba -11°</t>
  </si>
  <si>
    <t>ChinBurmInd.general SE Mawlaik 23°</t>
  </si>
  <si>
    <t>MIXother EcuadorSSE Muisne 0.37°</t>
  </si>
  <si>
    <t>Concord. Ecuador 0.37°</t>
  </si>
  <si>
    <t>AmeCE/EcuadorSSE Muisne 0.37°</t>
  </si>
  <si>
    <t>Tonga local SSE `Ohonua -24°</t>
  </si>
  <si>
    <t>NordEst/Triveneto/Austria BZ 48°</t>
  </si>
  <si>
    <t>Vanuatu local SE Norsup -16°</t>
  </si>
  <si>
    <t>Madagascar FR SSE Amsterdam-40°</t>
  </si>
  <si>
    <t>NGreek local ENE Mantoudion 39°</t>
  </si>
  <si>
    <t>China/Taiwan NE Su'ao 25°</t>
  </si>
  <si>
    <t>Calabria general/Lucania PZ 41°</t>
  </si>
  <si>
    <t>Solomon I. WNW Kirakira 10°</t>
  </si>
  <si>
    <t>RockM.W/Oregon WNW Bandon 45°</t>
  </si>
  <si>
    <t>Japan S Hachijo-jima 31°</t>
  </si>
  <si>
    <t>Australia N -26°</t>
  </si>
  <si>
    <t>ItalGreek/Crete 35°</t>
  </si>
  <si>
    <t>AtlaS Georgia&amp;Sandwich -56°</t>
  </si>
  <si>
    <t>Russia/Kuril I. 48°</t>
  </si>
  <si>
    <t>SiECal local Tirreno S ME 39°</t>
  </si>
  <si>
    <t>NZealand SSE Raoul I. -30°</t>
  </si>
  <si>
    <t>CaLocal S Tirreno CS 39°</t>
  </si>
  <si>
    <t>Liguria local SP 44°</t>
  </si>
  <si>
    <t>ChinW KyrgyzstanSSE SaryTash39°</t>
  </si>
  <si>
    <t>World &amp; Italy: China/Russia 39°</t>
  </si>
  <si>
    <t>Mexico NNE Pinotepa D. Luis 17°</t>
  </si>
  <si>
    <t>Toscana local, Liguria/SP 44°</t>
  </si>
  <si>
    <t>Iran&amp;lim N Bandar'Abbas 28°</t>
  </si>
  <si>
    <t>AtlaN local 31°</t>
  </si>
  <si>
    <t>SiciW local/S Tirreno PA 38°</t>
  </si>
  <si>
    <t>Africa CS/Atlantic -27°</t>
  </si>
  <si>
    <t>Adriatic general C. FG 42°</t>
  </si>
  <si>
    <t>Ligalpi general TO 45°</t>
  </si>
  <si>
    <t>Piemonte local TO 45°</t>
  </si>
  <si>
    <t>AdriN local/Marche AN 44°</t>
  </si>
  <si>
    <t>Sicily general E/Tirreno S ME 39°</t>
  </si>
  <si>
    <t>Sicily E local/Tirreno S ME 39°</t>
  </si>
  <si>
    <t>SiciW Coast C.N PA 38°</t>
  </si>
  <si>
    <t>LomVE/Triveneto UD 46°</t>
  </si>
  <si>
    <t>SolVanTon. general/Vanuatu -20°</t>
  </si>
  <si>
    <t>1^total/Vanuatu SSW Isangel -20°</t>
  </si>
  <si>
    <t>Indonesia N Nebe -7°</t>
  </si>
  <si>
    <t>Ande/Peru N Moyobamba -6°</t>
  </si>
  <si>
    <t>Antarctic/Australia Macquarie I. -55°</t>
  </si>
  <si>
    <t>Lucania MT 41°</t>
  </si>
  <si>
    <t>Indian SW Ridge -29°</t>
  </si>
  <si>
    <t>Calabria general CZ 39°</t>
  </si>
  <si>
    <t>Africa E/ComorosWSW Nioumach.-13°</t>
  </si>
  <si>
    <t>Concord./Tonga/Fiji NNE Ndoi I. -20°</t>
  </si>
  <si>
    <t>MIXother/Tonga/Fiji NNE Ndoi I. -20°</t>
  </si>
  <si>
    <t>Tonga/Fiji NNE Ndoi I. -20°</t>
  </si>
  <si>
    <t>SGreek Sea Dodecanese I. 36°</t>
  </si>
  <si>
    <t>EmiGE local PR 45°</t>
  </si>
  <si>
    <t>AmeCW/Nicaragua NNE La Paz C. 12°</t>
  </si>
  <si>
    <t>IberiAfrica/Portugal NECruz Flores 41°</t>
  </si>
  <si>
    <t>SiECal CT 38°</t>
  </si>
  <si>
    <t>ChinBurmInd/Taiwan ESE Taitung 23°</t>
  </si>
  <si>
    <t>ChinE/Taiwan ESE Taitung C. 23°</t>
  </si>
  <si>
    <t>NordEst/Lombardia/Svizzera CO 47°</t>
  </si>
  <si>
    <t>Papua N. Guinea NNE Kimbe -4°</t>
  </si>
  <si>
    <t>NGreek NNW Rodotopion 40°</t>
  </si>
  <si>
    <t>China NE Dartang 33°</t>
  </si>
  <si>
    <t>Arctic/Severnaya Zemlya N 86°</t>
  </si>
  <si>
    <t>Russia E local Shikotan 44°</t>
  </si>
  <si>
    <t>SiciW local/Tirreno S Ustica 39°</t>
  </si>
  <si>
    <t>ItalGreek/Umbria PG 43°</t>
  </si>
  <si>
    <t>RockM.W/Idaho WNW Mullan 48°</t>
  </si>
  <si>
    <t>Solomon Sea/Papua N. Guinea NNE Finschhafen -6°</t>
  </si>
  <si>
    <t>NZealand NNE Amberley -43°</t>
  </si>
  <si>
    <t>Atlantic S.Georgia&amp;SandwichNNW Visokoi-56°</t>
  </si>
  <si>
    <t>Japan ENE Namie 37°</t>
  </si>
  <si>
    <t>World &amp; Italy AmericaCW  12°SalvadorSSW P.Triunfo</t>
  </si>
  <si>
    <t>RussiaW local Tajikistan NE Karakul 39°</t>
  </si>
  <si>
    <t>EmiGE local RE-MO 45°</t>
  </si>
  <si>
    <t>Other A/Indonesia SE Sigli 5°</t>
  </si>
  <si>
    <t>ChinW local SSE Shihezi 44°</t>
  </si>
  <si>
    <t>Mexico/California W Ferndale 40°</t>
  </si>
  <si>
    <t>Toscana local/Emily RE-MO-LU 44°</t>
  </si>
  <si>
    <t>#</t>
  </si>
  <si>
    <t>Average '16:</t>
  </si>
  <si>
    <t>P.Dev.stand.</t>
  </si>
  <si>
    <t>Effective</t>
  </si>
  <si>
    <t>Concordances 2016</t>
  </si>
  <si>
    <t>Antille/Martinique ENE P. R. Salee 15°</t>
  </si>
  <si>
    <t>Alaska S Shemya 52°</t>
  </si>
  <si>
    <t>Argentina NNE S. Martin -31°</t>
  </si>
  <si>
    <t>Piemonte local/France TO-Grenoble 46°</t>
  </si>
  <si>
    <t>AmeCE/Trinidad&amp;Tobago 11°</t>
  </si>
  <si>
    <t>AmerC./Trinidad&amp;Tobago 11°</t>
  </si>
  <si>
    <t>X</t>
  </si>
  <si>
    <t>Y</t>
  </si>
  <si>
    <t>Ymedia*Xmedia*30=</t>
  </si>
  <si>
    <t>jmbalzan@iol.it</t>
  </si>
  <si>
    <t>Period average:</t>
  </si>
  <si>
    <t>:Media δay/P.</t>
  </si>
  <si>
    <t>Verified:</t>
  </si>
  <si>
    <t>Verified'2016/12m.</t>
  </si>
  <si>
    <t>:Min/MaxTOT:</t>
  </si>
  <si>
    <t>:Min/Max'2016:</t>
  </si>
  <si>
    <t>Real m.</t>
  </si>
  <si>
    <t>(Mag-Real)*100</t>
  </si>
  <si>
    <t>m↑aver | day:</t>
  </si>
  <si>
    <t>Bassi m. si discostano &gt;&gt; dai valori planetari!</t>
  </si>
  <si>
    <t>Averages:</t>
  </si>
  <si>
    <t>imbalzanog@iol.it</t>
  </si>
  <si>
    <t>Iceland Bárðarbunga Vulcan 64°</t>
  </si>
  <si>
    <t>TOTAL:</t>
  </si>
  <si>
    <t>MAX:</t>
  </si>
  <si>
    <t>AdriS local/Albania NW Delvine 40°</t>
  </si>
  <si>
    <t>Concord./PapuaN.GuineaE Taron -4.5°</t>
  </si>
  <si>
    <t>Hawaii SSE Pacific N Ocean 18°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</si>
</sst>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0.0"/>
    <numFmt numFmtId="166" formatCode="[$-410]d\-mmm\-yy;@"/>
    <numFmt numFmtId="167" formatCode="[$-410]d\-mmm;@"/>
    <numFmt numFmtId="168" formatCode="d/m/yy;@"/>
    <numFmt numFmtId="169" formatCode="[$-410]dddd\ d\ mmmm\ yyyy"/>
    <numFmt numFmtId="170" formatCode="0.000"/>
    <numFmt numFmtId="171" formatCode="0.0000"/>
  </numFmts>
  <fonts count="56">
    <font>
      <sz val="10"/>
      <name val="Arial"/>
      <family val="0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0"/>
      <name val="Arial"/>
      <family val="2"/>
    </font>
    <font>
      <b/>
      <i/>
      <u val="single"/>
      <strike/>
      <sz val="10"/>
      <name val="Arial"/>
      <family val="2"/>
    </font>
    <font>
      <i/>
      <u val="single"/>
      <strike/>
      <sz val="10"/>
      <name val="Arial"/>
      <family val="2"/>
    </font>
    <font>
      <i/>
      <u val="single"/>
      <sz val="9"/>
      <name val="Arial"/>
      <family val="2"/>
    </font>
    <font>
      <i/>
      <sz val="8"/>
      <name val="Arial"/>
      <family val="2"/>
    </font>
    <font>
      <b/>
      <i/>
      <u val="single"/>
      <sz val="9"/>
      <name val="Arial"/>
      <family val="2"/>
    </font>
    <font>
      <b/>
      <i/>
      <u val="single"/>
      <sz val="8"/>
      <name val="Arial"/>
      <family val="2"/>
    </font>
    <font>
      <i/>
      <u val="single"/>
      <sz val="8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i/>
      <strike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u val="single"/>
      <sz val="8"/>
      <name val="Arial"/>
      <family val="2"/>
    </font>
    <font>
      <i/>
      <u val="single"/>
      <sz val="10"/>
      <color indexed="12"/>
      <name val="Arial"/>
      <family val="2"/>
    </font>
    <font>
      <b/>
      <i/>
      <strike/>
      <sz val="10"/>
      <name val="Arial"/>
      <family val="2"/>
    </font>
    <font>
      <b/>
      <sz val="8.5"/>
      <name val="Arial"/>
      <family val="2"/>
    </font>
    <font>
      <sz val="9.5"/>
      <name val="Arial"/>
      <family val="0"/>
    </font>
    <font>
      <b/>
      <i/>
      <sz val="8.5"/>
      <name val="Arial"/>
      <family val="2"/>
    </font>
    <font>
      <b/>
      <u val="single"/>
      <sz val="8.5"/>
      <name val="Arial"/>
      <family val="2"/>
    </font>
    <font>
      <b/>
      <u val="single"/>
      <sz val="8"/>
      <name val="Arial"/>
      <family val="2"/>
    </font>
    <font>
      <b/>
      <i/>
      <sz val="15.25"/>
      <name val="Arial"/>
      <family val="2"/>
    </font>
    <font>
      <b/>
      <i/>
      <u val="single"/>
      <sz val="10"/>
      <color indexed="12"/>
      <name val="Arial"/>
      <family val="2"/>
    </font>
    <font>
      <b/>
      <i/>
      <u val="single"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9" borderId="1" applyNumberFormat="0" applyAlignment="0" applyProtection="0"/>
    <xf numFmtId="0" fontId="41" fillId="0" borderId="2" applyNumberFormat="0" applyFill="0" applyAlignment="0" applyProtection="0"/>
    <xf numFmtId="0" fontId="42" fillId="13" borderId="3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3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2" borderId="0" applyNumberFormat="0" applyBorder="0" applyAlignment="0" applyProtection="0"/>
    <xf numFmtId="44" fontId="0" fillId="0" borderId="0" applyFont="0" applyFill="0" applyBorder="0" applyAlignment="0" applyProtection="0"/>
    <xf numFmtId="0" fontId="43" fillId="0" borderId="0">
      <alignment/>
      <protection/>
    </xf>
    <xf numFmtId="0" fontId="44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10" borderId="0" applyNumberFormat="0" applyBorder="0" applyAlignment="0" applyProtection="0"/>
    <xf numFmtId="0" fontId="0" fillId="5" borderId="4" applyNumberFormat="0" applyFont="0" applyAlignment="0" applyProtection="0"/>
    <xf numFmtId="0" fontId="46" fillId="9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17" borderId="0" applyNumberFormat="0" applyBorder="0" applyAlignment="0" applyProtection="0"/>
    <xf numFmtId="0" fontId="55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164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0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2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0" xfId="36" applyAlignment="1" applyProtection="1">
      <alignment horizontal="justify"/>
      <protection/>
    </xf>
    <xf numFmtId="0" fontId="2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left"/>
    </xf>
    <xf numFmtId="0" fontId="5" fillId="0" borderId="0" xfId="36" applyAlignment="1" applyProtection="1">
      <alignment/>
      <protection/>
    </xf>
    <xf numFmtId="0" fontId="6" fillId="0" borderId="0" xfId="0" applyFont="1" applyAlignment="1">
      <alignment horizontal="justify"/>
    </xf>
    <xf numFmtId="2" fontId="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5" fillId="0" borderId="0" xfId="36" applyFont="1" applyAlignment="1" applyProtection="1">
      <alignment horizontal="justify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36" applyFont="1" applyAlignment="1" applyProtection="1">
      <alignment horizontal="left"/>
      <protection/>
    </xf>
    <xf numFmtId="0" fontId="5" fillId="0" borderId="0" xfId="36" applyFont="1" applyAlignment="1" applyProtection="1">
      <alignment/>
      <protection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 horizontal="left" indent="6"/>
    </xf>
    <xf numFmtId="0" fontId="19" fillId="0" borderId="0" xfId="0" applyFont="1" applyAlignment="1">
      <alignment horizontal="left"/>
    </xf>
    <xf numFmtId="0" fontId="11" fillId="0" borderId="0" xfId="0" applyFont="1" applyAlignment="1">
      <alignment horizontal="left" indent="6"/>
    </xf>
    <xf numFmtId="166" fontId="6" fillId="0" borderId="0" xfId="0" applyNumberFormat="1" applyFont="1" applyAlignment="1" quotePrefix="1">
      <alignment horizontal="left"/>
    </xf>
    <xf numFmtId="0" fontId="1" fillId="0" borderId="0" xfId="0" applyFont="1" applyAlignment="1" quotePrefix="1">
      <alignment/>
    </xf>
    <xf numFmtId="166" fontId="2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2" fontId="0" fillId="0" borderId="0" xfId="0" applyNumberFormat="1" applyAlignment="1">
      <alignment horizontal="center"/>
    </xf>
    <xf numFmtId="166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165" fontId="11" fillId="0" borderId="0" xfId="0" applyNumberFormat="1" applyFont="1" applyAlignment="1">
      <alignment horizontal="left"/>
    </xf>
    <xf numFmtId="2" fontId="23" fillId="0" borderId="0" xfId="0" applyNumberFormat="1" applyFont="1" applyAlignment="1">
      <alignment horizontal="left"/>
    </xf>
    <xf numFmtId="2" fontId="24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2" fontId="25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9" fillId="0" borderId="0" xfId="0" applyFont="1" applyAlignment="1">
      <alignment/>
    </xf>
    <xf numFmtId="0" fontId="15" fillId="0" borderId="0" xfId="0" applyFont="1" applyAlignment="1">
      <alignment horizontal="right"/>
    </xf>
    <xf numFmtId="2" fontId="11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left"/>
    </xf>
    <xf numFmtId="2" fontId="24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164" fontId="9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66" fontId="11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2" fontId="19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6" fontId="11" fillId="0" borderId="0" xfId="0" applyNumberFormat="1" applyFont="1" applyAlignment="1" quotePrefix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165" fontId="0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27" fillId="0" borderId="0" xfId="0" applyNumberFormat="1" applyFont="1" applyAlignment="1">
      <alignment horizontal="left"/>
    </xf>
    <xf numFmtId="0" fontId="27" fillId="0" borderId="0" xfId="0" applyFont="1" applyAlignment="1">
      <alignment horizontal="right"/>
    </xf>
    <xf numFmtId="164" fontId="10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0" borderId="0" xfId="36" applyAlignment="1">
      <alignment horizontal="left"/>
    </xf>
    <xf numFmtId="166" fontId="28" fillId="0" borderId="0" xfId="36" applyNumberFormat="1" applyFont="1" applyAlignment="1">
      <alignment horizontal="left"/>
    </xf>
    <xf numFmtId="0" fontId="26" fillId="0" borderId="0" xfId="0" applyFont="1" applyAlignment="1">
      <alignment/>
    </xf>
    <xf numFmtId="2" fontId="29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6" fontId="4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left"/>
    </xf>
    <xf numFmtId="10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2" fontId="6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/>
    </xf>
    <xf numFmtId="2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2" fontId="18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167" fontId="1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6" fontId="15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left"/>
    </xf>
    <xf numFmtId="165" fontId="11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36" fillId="0" borderId="0" xfId="36" applyFont="1" applyAlignment="1">
      <alignment horizontal="center"/>
    </xf>
    <xf numFmtId="0" fontId="2" fillId="0" borderId="0" xfId="0" applyFont="1" applyAlignment="1">
      <alignment horizontal="right"/>
    </xf>
    <xf numFmtId="2" fontId="12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6" fillId="0" borderId="0" xfId="0" applyFont="1" applyAlignment="1" quotePrefix="1">
      <alignment horizontal="left"/>
    </xf>
    <xf numFmtId="0" fontId="18" fillId="0" borderId="0" xfId="0" applyFont="1" applyAlignment="1">
      <alignment horizontal="right"/>
    </xf>
    <xf numFmtId="2" fontId="12" fillId="0" borderId="0" xfId="0" applyNumberFormat="1" applyFont="1" applyAlignment="1">
      <alignment horizontal="left"/>
    </xf>
    <xf numFmtId="2" fontId="18" fillId="0" borderId="0" xfId="0" applyNumberFormat="1" applyFont="1" applyAlignment="1">
      <alignment horizontal="left"/>
    </xf>
    <xf numFmtId="165" fontId="17" fillId="0" borderId="0" xfId="0" applyNumberFormat="1" applyFont="1" applyAlignment="1">
      <alignment horizontal="left"/>
    </xf>
    <xf numFmtId="0" fontId="24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24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5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2" fillId="0" borderId="0" xfId="0" applyFont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xcel Built-in Normal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3">
    <dxf>
      <font>
        <b val="0"/>
        <i val="0"/>
        <u val="single"/>
      </font>
      <border/>
    </dxf>
    <dxf>
      <font>
        <b/>
        <i val="0"/>
        <u val="single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sng" baseline="0">
                <a:latin typeface="Arial"/>
                <a:ea typeface="Arial"/>
                <a:cs typeface="Arial"/>
              </a:rPr>
              <a:t>Seism Times Average '16: 29-giu-16 6-lug-16</a:t>
            </a:r>
          </a:p>
        </c:rich>
      </c:tx>
      <c:layout>
        <c:manualLayout>
          <c:xMode val="factor"/>
          <c:yMode val="factor"/>
          <c:x val="0.02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285"/>
          <c:w val="0.93525"/>
          <c:h val="0.855"/>
        </c:manualLayout>
      </c:layout>
      <c:areaChart>
        <c:grouping val="standard"/>
        <c:varyColors val="0"/>
        <c:ser>
          <c:idx val="0"/>
          <c:order val="0"/>
          <c:tx>
            <c:strRef>
              <c:f>Foglio1!$F$378:$H$378</c:f>
              <c:strCache>
                <c:ptCount val="1"/>
                <c:pt idx="0">
                  <c:v>Average '16: 30-giu-16 7-lug-16</c:v>
                </c:pt>
              </c:strCache>
            </c:strRef>
          </c:tx>
          <c:spPr>
            <a:gradFill rotWithShape="1">
              <a:gsLst>
                <a:gs pos="0">
                  <a:srgbClr val="D8D8D8"/>
                </a:gs>
                <a:gs pos="100000">
                  <a:srgbClr val="80808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sng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Ref>
              <c:f>Foglio1!$G$15:$G$376</c:f>
              <c:strCache/>
            </c:strRef>
          </c:cat>
          <c:val>
            <c:numRef>
              <c:f>Foglio1!$H$15:$H$376</c:f>
              <c:numCache/>
            </c:numRef>
          </c:val>
        </c:ser>
        <c:axId val="14438265"/>
        <c:axId val="62835522"/>
      </c:areaChart>
      <c:dateAx>
        <c:axId val="14438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sng" baseline="0">
                    <a:latin typeface="Arial"/>
                    <a:ea typeface="Arial"/>
                    <a:cs typeface="Arial"/>
                  </a:rPr>
                  <a:t>Real time</a:t>
                </a:r>
              </a:p>
            </c:rich>
          </c:tx>
          <c:layout>
            <c:manualLayout>
              <c:xMode val="factor"/>
              <c:yMode val="factor"/>
              <c:x val="0.039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1" u="none" baseline="0">
                <a:latin typeface="Arial"/>
                <a:ea typeface="Arial"/>
                <a:cs typeface="Arial"/>
              </a:defRPr>
            </a:pPr>
          </a:p>
        </c:txPr>
        <c:crossAx val="62835522"/>
        <c:crosses val="autoZero"/>
        <c:auto val="0"/>
        <c:noMultiLvlLbl val="0"/>
      </c:dateAx>
      <c:valAx>
        <c:axId val="62835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1" u="sng" baseline="0">
                    <a:latin typeface="Arial"/>
                    <a:ea typeface="Arial"/>
                    <a:cs typeface="Arial"/>
                  </a:rPr>
                  <a:t>Previsions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44382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275"/>
          <c:y val="0.94"/>
          <c:w val="0.7165"/>
          <c:h val="0.0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latin typeface="Arial"/>
                <a:ea typeface="Arial"/>
                <a:cs typeface="Arial"/>
              </a:rPr>
              <a:t>Magnitudo Averages: 4.23 4.96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535"/>
          <c:w val="0.954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Foglio1!$M$377:$O$377</c:f>
              <c:strCache>
                <c:ptCount val="1"/>
                <c:pt idx="0">
                  <c:v>Averages: 4.098084287 4.97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Foglio1!$O$15:$O$376</c:f>
              <c:numCache/>
            </c:numRef>
          </c:cat>
          <c:val>
            <c:numRef>
              <c:f>Foglio1!$N$15:$N$376</c:f>
              <c:numCache/>
            </c:numRef>
          </c:val>
          <c:smooth val="0"/>
        </c:ser>
        <c:marker val="1"/>
        <c:axId val="28648787"/>
        <c:axId val="56512492"/>
      </c:lineChart>
      <c:dateAx>
        <c:axId val="28648787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Real Magnitude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11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1" u="none" baseline="0">
                <a:latin typeface="Arial"/>
                <a:ea typeface="Arial"/>
                <a:cs typeface="Arial"/>
              </a:defRPr>
            </a:pPr>
          </a:p>
        </c:txPr>
        <c:crossAx val="56512492"/>
        <c:crosses val="autoZero"/>
        <c:auto val="0"/>
        <c:noMultiLvlLbl val="0"/>
      </c:dateAx>
      <c:valAx>
        <c:axId val="56512492"/>
        <c:scaling>
          <c:orientation val="minMax"/>
          <c:max val="3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1" u="sng" baseline="0">
                    <a:latin typeface="Arial"/>
                    <a:ea typeface="Arial"/>
                    <a:cs typeface="Arial"/>
                  </a:rPr>
                  <a:t>Planetary Delta %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28648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sng" baseline="0">
                <a:latin typeface="Arial"/>
                <a:ea typeface="Arial"/>
                <a:cs typeface="Arial"/>
              </a:rPr>
              <a:t>Seisms Magnitude Average ≈ 4.96</a:t>
            </a:r>
          </a:p>
        </c:rich>
      </c:tx>
      <c:layout>
        <c:manualLayout>
          <c:xMode val="factor"/>
          <c:yMode val="factor"/>
          <c:x val="0.02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2825"/>
          <c:w val="0.93175"/>
          <c:h val="0.9085"/>
        </c:manualLayout>
      </c:layout>
      <c:areaChart>
        <c:grouping val="standard"/>
        <c:varyColors val="0"/>
        <c:ser>
          <c:idx val="0"/>
          <c:order val="0"/>
          <c:tx>
            <c:strRef>
              <c:f>Foglio1!$O$377:$O$378</c:f>
              <c:strCache>
                <c:ptCount val="1"/>
                <c:pt idx="0">
                  <c:v>4.97 Real m.</c:v>
                </c:pt>
              </c:strCache>
            </c:strRef>
          </c:tx>
          <c:spPr>
            <a:gradFill rotWithShape="1">
              <a:gsLst>
                <a:gs pos="0">
                  <a:srgbClr val="D8D8D8"/>
                </a:gs>
                <a:gs pos="100000">
                  <a:srgbClr val="80808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movingAvg"/>
            <c:period val="15"/>
          </c:trendline>
          <c:cat>
            <c:strRef>
              <c:f>Foglio1!$G$15:$G$376</c:f>
              <c:strCache/>
            </c:strRef>
          </c:cat>
          <c:val>
            <c:numRef>
              <c:f>Foglio1!$O$15:$O$376</c:f>
              <c:numCache/>
            </c:numRef>
          </c:val>
        </c:ser>
        <c:axId val="38850381"/>
        <c:axId val="14109110"/>
      </c:areaChart>
      <c:dateAx>
        <c:axId val="38850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sng" baseline="0">
                    <a:latin typeface="Arial"/>
                    <a:ea typeface="Arial"/>
                    <a:cs typeface="Arial"/>
                  </a:rPr>
                  <a:t>Real time</a:t>
                </a:r>
              </a:p>
            </c:rich>
          </c:tx>
          <c:layout>
            <c:manualLayout>
              <c:xMode val="factor"/>
              <c:yMode val="factor"/>
              <c:x val="0.02725"/>
              <c:y val="-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1" u="none" baseline="0">
                <a:latin typeface="Arial"/>
                <a:ea typeface="Arial"/>
                <a:cs typeface="Arial"/>
              </a:defRPr>
            </a:pPr>
          </a:p>
        </c:txPr>
        <c:crossAx val="14109110"/>
        <c:crosses val="autoZero"/>
        <c:auto val="0"/>
        <c:noMultiLvlLbl val="0"/>
      </c:dateAx>
      <c:valAx>
        <c:axId val="14109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1" u="sng" baseline="0">
                    <a:latin typeface="Arial"/>
                    <a:ea typeface="Arial"/>
                    <a:cs typeface="Arial"/>
                  </a:rPr>
                  <a:t>Previsions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88503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025"/>
          <c:y val="0.9425"/>
          <c:w val="0.796"/>
          <c:h val="0.0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384</xdr:row>
      <xdr:rowOff>0</xdr:rowOff>
    </xdr:from>
    <xdr:to>
      <xdr:col>13</xdr:col>
      <xdr:colOff>0</xdr:colOff>
      <xdr:row>402</xdr:row>
      <xdr:rowOff>0</xdr:rowOff>
    </xdr:to>
    <xdr:graphicFrame>
      <xdr:nvGraphicFramePr>
        <xdr:cNvPr id="1" name="Chart 1"/>
        <xdr:cNvGraphicFramePr/>
      </xdr:nvGraphicFramePr>
      <xdr:xfrm>
        <a:off x="3524250" y="62341125"/>
        <a:ext cx="73152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384</xdr:row>
      <xdr:rowOff>0</xdr:rowOff>
    </xdr:from>
    <xdr:to>
      <xdr:col>21</xdr:col>
      <xdr:colOff>600075</xdr:colOff>
      <xdr:row>402</xdr:row>
      <xdr:rowOff>9525</xdr:rowOff>
    </xdr:to>
    <xdr:graphicFrame>
      <xdr:nvGraphicFramePr>
        <xdr:cNvPr id="2" name="Chart 3"/>
        <xdr:cNvGraphicFramePr/>
      </xdr:nvGraphicFramePr>
      <xdr:xfrm>
        <a:off x="10839450" y="62341125"/>
        <a:ext cx="56769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403</xdr:row>
      <xdr:rowOff>0</xdr:rowOff>
    </xdr:from>
    <xdr:to>
      <xdr:col>13</xdr:col>
      <xdr:colOff>9525</xdr:colOff>
      <xdr:row>420</xdr:row>
      <xdr:rowOff>152400</xdr:rowOff>
    </xdr:to>
    <xdr:graphicFrame>
      <xdr:nvGraphicFramePr>
        <xdr:cNvPr id="3" name="Chart 4"/>
        <xdr:cNvGraphicFramePr/>
      </xdr:nvGraphicFramePr>
      <xdr:xfrm>
        <a:off x="3524250" y="65417700"/>
        <a:ext cx="732472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sers.iol.it/jmbalzan/Alignments2016/" TargetMode="External" /><Relationship Id="rId2" Type="http://schemas.openxmlformats.org/officeDocument/2006/relationships/hyperlink" Target="http://www.tesis.lebedev.ru/en/forecast_activity.html?" TargetMode="External" /><Relationship Id="rId3" Type="http://schemas.openxmlformats.org/officeDocument/2006/relationships/hyperlink" Target="http://users.iol.it/jmbalzan/ssuntal.htm" TargetMode="External" /><Relationship Id="rId4" Type="http://schemas.openxmlformats.org/officeDocument/2006/relationships/hyperlink" Target="http://users.iol.it/jmbalzan/Concord160108.jpg" TargetMode="External" /><Relationship Id="rId5" Type="http://schemas.openxmlformats.org/officeDocument/2006/relationships/hyperlink" Target="mailto:jmbalzan@iol.it" TargetMode="External" /><Relationship Id="rId6" Type="http://schemas.openxmlformats.org/officeDocument/2006/relationships/hyperlink" Target="mailto:jmbalzan@iol.it" TargetMode="External" /><Relationship Id="rId7" Type="http://schemas.openxmlformats.org/officeDocument/2006/relationships/hyperlink" Target="mailto:imbalzanog@iol.it" TargetMode="External" /><Relationship Id="rId8" Type="http://schemas.openxmlformats.org/officeDocument/2006/relationships/hyperlink" Target="mailto:imbalzanog@iol.it" TargetMode="External" /><Relationship Id="rId9" Type="http://schemas.openxmlformats.org/officeDocument/2006/relationships/hyperlink" Target="mailto:jmbalzan@iol.it" TargetMode="External" /><Relationship Id="rId10" Type="http://schemas.openxmlformats.org/officeDocument/2006/relationships/hyperlink" Target="http://users.iol.it/jmbalzan/ssuntal.htm" TargetMode="External" /><Relationship Id="rId11" Type="http://schemas.openxmlformats.org/officeDocument/2006/relationships/hyperlink" Target="../jmbalzan/e414da_f.jpg" TargetMode="External" /><Relationship Id="rId12" Type="http://schemas.openxmlformats.org/officeDocument/2006/relationships/hyperlink" Target="../jmbalzan/e414da_f.jpg" TargetMode="External" /><Relationship Id="rId13" Type="http://schemas.openxmlformats.org/officeDocument/2006/relationships/hyperlink" Target="http://users.iol.it/jmbalzan/Alignments2016/" TargetMode="External" /><Relationship Id="rId14" Type="http://schemas.openxmlformats.org/officeDocument/2006/relationships/hyperlink" Target="http://www.tesis.lebedev.ru/en/forecast_activity.html?" TargetMode="External" /><Relationship Id="rId15" Type="http://schemas.openxmlformats.org/officeDocument/2006/relationships/hyperlink" Target="http://users.iol.it/jmbalzan/ssuntal.htm" TargetMode="External" /><Relationship Id="rId16" Type="http://schemas.openxmlformats.org/officeDocument/2006/relationships/hyperlink" Target="http://users.iol.it/jmbalzan/Concord160108.jpg" TargetMode="External" /><Relationship Id="rId17" Type="http://schemas.openxmlformats.org/officeDocument/2006/relationships/hyperlink" Target="mailto:jmbalzan@iol.it" TargetMode="External" /><Relationship Id="rId18" Type="http://schemas.openxmlformats.org/officeDocument/2006/relationships/hyperlink" Target="mailto:jmbalzan@iol.it" TargetMode="External" /><Relationship Id="rId19" Type="http://schemas.openxmlformats.org/officeDocument/2006/relationships/hyperlink" Target="mailto:imbalzanog@iol.it" TargetMode="External" /><Relationship Id="rId20" Type="http://schemas.openxmlformats.org/officeDocument/2006/relationships/hyperlink" Target="mailto:imbalzanog@iol.it" TargetMode="External" /><Relationship Id="rId21" Type="http://schemas.openxmlformats.org/officeDocument/2006/relationships/hyperlink" Target="mailto:jmbalzan@iol.it" TargetMode="External" /><Relationship Id="rId22" Type="http://schemas.openxmlformats.org/officeDocument/2006/relationships/hyperlink" Target="http://users.iol.it/jmbalzan/ssuntal.htm" TargetMode="External" /><Relationship Id="rId23" Type="http://schemas.openxmlformats.org/officeDocument/2006/relationships/hyperlink" Target="../jmbalzan/e414da_f.jpg" TargetMode="External" /><Relationship Id="rId24" Type="http://schemas.openxmlformats.org/officeDocument/2006/relationships/hyperlink" Target="../jmbalzan/e414da_f.jpg" TargetMode="External" /><Relationship Id="rId25" Type="http://schemas.openxmlformats.org/officeDocument/2006/relationships/hyperlink" Target="http://users.iol.it/jmbalzan/Alignments2016/" TargetMode="External" /><Relationship Id="rId26" Type="http://schemas.openxmlformats.org/officeDocument/2006/relationships/hyperlink" Target="http://www.tesis.lebedev.ru/en/forecast_activity.html?" TargetMode="External" /><Relationship Id="rId27" Type="http://schemas.openxmlformats.org/officeDocument/2006/relationships/hyperlink" Target="http://users.iol.it/jmbalzan/ssuntal.htm" TargetMode="External" /><Relationship Id="rId28" Type="http://schemas.openxmlformats.org/officeDocument/2006/relationships/hyperlink" Target="http://users.iol.it/jmbalzan/Concord160108.jpg" TargetMode="External" /><Relationship Id="rId29" Type="http://schemas.openxmlformats.org/officeDocument/2006/relationships/hyperlink" Target="mailto:jmbalzan@iol.it" TargetMode="External" /><Relationship Id="rId30" Type="http://schemas.openxmlformats.org/officeDocument/2006/relationships/hyperlink" Target="mailto:jmbalzan@iol.it" TargetMode="External" /><Relationship Id="rId31" Type="http://schemas.openxmlformats.org/officeDocument/2006/relationships/hyperlink" Target="mailto:imbalzanog@iol.it" TargetMode="External" /><Relationship Id="rId32" Type="http://schemas.openxmlformats.org/officeDocument/2006/relationships/hyperlink" Target="mailto:imbalzanog@iol.it" TargetMode="External" /><Relationship Id="rId33" Type="http://schemas.openxmlformats.org/officeDocument/2006/relationships/hyperlink" Target="http://users.iol.it/jmbalzan/Alignments2016/" TargetMode="External" /><Relationship Id="rId34" Type="http://schemas.openxmlformats.org/officeDocument/2006/relationships/hyperlink" Target="http://www.tesis.lebedev.ru/en/forecast_activity.html?" TargetMode="External" /><Relationship Id="rId35" Type="http://schemas.openxmlformats.org/officeDocument/2006/relationships/hyperlink" Target="http://users.iol.it/jmbalzan/ssuntal.htm" TargetMode="External" /><Relationship Id="rId36" Type="http://schemas.openxmlformats.org/officeDocument/2006/relationships/hyperlink" Target="http://users.iol.it/jmbalzan/Concord160108.jpg" TargetMode="External" /><Relationship Id="rId37" Type="http://schemas.openxmlformats.org/officeDocument/2006/relationships/hyperlink" Target="mailto:jmbalzan@iol.it" TargetMode="External" /><Relationship Id="rId38" Type="http://schemas.openxmlformats.org/officeDocument/2006/relationships/hyperlink" Target="mailto:jmbalzan@iol.it" TargetMode="External" /><Relationship Id="rId39" Type="http://schemas.openxmlformats.org/officeDocument/2006/relationships/hyperlink" Target="mailto:imbalzanog@iol.it" TargetMode="External" /><Relationship Id="rId40" Type="http://schemas.openxmlformats.org/officeDocument/2006/relationships/hyperlink" Target="mailto:imbalzanog@iol.it" TargetMode="External" /><Relationship Id="rId41" Type="http://schemas.openxmlformats.org/officeDocument/2006/relationships/hyperlink" Target="mailto:jmbalzan@iol.it" TargetMode="External" /><Relationship Id="rId42" Type="http://schemas.openxmlformats.org/officeDocument/2006/relationships/hyperlink" Target="http://users.iol.it/jmbalzan/ssuntal.htm" TargetMode="External" /><Relationship Id="rId43" Type="http://schemas.openxmlformats.org/officeDocument/2006/relationships/hyperlink" Target="http://users.iol.it/jmbalzan/Alignments2016/" TargetMode="External" /><Relationship Id="rId44" Type="http://schemas.openxmlformats.org/officeDocument/2006/relationships/hyperlink" Target="http://www.tesis.lebedev.ru/en/forecast_activity.html?" TargetMode="External" /><Relationship Id="rId45" Type="http://schemas.openxmlformats.org/officeDocument/2006/relationships/hyperlink" Target="http://users.iol.it/jmbalzan/ssuntal.htm" TargetMode="External" /><Relationship Id="rId46" Type="http://schemas.openxmlformats.org/officeDocument/2006/relationships/hyperlink" Target="http://users.iol.it/jmbalzan/Concord160108.jpg" TargetMode="External" /><Relationship Id="rId47" Type="http://schemas.openxmlformats.org/officeDocument/2006/relationships/hyperlink" Target="mailto:jmbalzan@iol.it" TargetMode="External" /><Relationship Id="rId48" Type="http://schemas.openxmlformats.org/officeDocument/2006/relationships/hyperlink" Target="mailto:jmbalzan@iol.it" TargetMode="External" /><Relationship Id="rId49" Type="http://schemas.openxmlformats.org/officeDocument/2006/relationships/hyperlink" Target="mailto:imbalzanog@iol.it" TargetMode="External" /><Relationship Id="rId50" Type="http://schemas.openxmlformats.org/officeDocument/2006/relationships/hyperlink" Target="mailto:imbalzanog@iol.it" TargetMode="External" /><Relationship Id="rId51" Type="http://schemas.openxmlformats.org/officeDocument/2006/relationships/hyperlink" Target="mailto:jmbalzan@iol.it" TargetMode="External" /><Relationship Id="rId52" Type="http://schemas.openxmlformats.org/officeDocument/2006/relationships/hyperlink" Target="http://users.iol.it/jmbalzan/ssuntal.htm" TargetMode="External" /><Relationship Id="rId53" Type="http://schemas.openxmlformats.org/officeDocument/2006/relationships/hyperlink" Target="../jmbalzan/e414da_f.jpg" TargetMode="External" /><Relationship Id="rId54" Type="http://schemas.openxmlformats.org/officeDocument/2006/relationships/hyperlink" Target="../jmbalzan/e414da_f.jpg" TargetMode="External" /><Relationship Id="rId55" Type="http://schemas.openxmlformats.org/officeDocument/2006/relationships/hyperlink" Target="http://users.iol.it/jmbalzan/Alignments2016/" TargetMode="External" /><Relationship Id="rId56" Type="http://schemas.openxmlformats.org/officeDocument/2006/relationships/hyperlink" Target="http://www.tesis.lebedev.ru/en/forecast_activity.html?" TargetMode="External" /><Relationship Id="rId57" Type="http://schemas.openxmlformats.org/officeDocument/2006/relationships/hyperlink" Target="http://users.iol.it/jmbalzan/ssuntal.htm" TargetMode="External" /><Relationship Id="rId58" Type="http://schemas.openxmlformats.org/officeDocument/2006/relationships/hyperlink" Target="http://users.iol.it/jmbalzan/Concord160108.jpg" TargetMode="External" /><Relationship Id="rId59" Type="http://schemas.openxmlformats.org/officeDocument/2006/relationships/hyperlink" Target="mailto:jmbalzan@iol.it" TargetMode="External" /><Relationship Id="rId60" Type="http://schemas.openxmlformats.org/officeDocument/2006/relationships/hyperlink" Target="mailto:jmbalzan@iol.it" TargetMode="External" /><Relationship Id="rId61" Type="http://schemas.openxmlformats.org/officeDocument/2006/relationships/hyperlink" Target="mailto:imbalzanog@iol.it" TargetMode="External" /><Relationship Id="rId62" Type="http://schemas.openxmlformats.org/officeDocument/2006/relationships/hyperlink" Target="mailto:imbalzanog@iol.it" TargetMode="External" /><Relationship Id="rId63" Type="http://schemas.openxmlformats.org/officeDocument/2006/relationships/hyperlink" Target="mailto:jmbalzan@iol.it" TargetMode="External" /><Relationship Id="rId64" Type="http://schemas.openxmlformats.org/officeDocument/2006/relationships/hyperlink" Target="http://users.iol.it/jmbalzan/ssuntal.htm" TargetMode="External" /><Relationship Id="rId65" Type="http://schemas.openxmlformats.org/officeDocument/2006/relationships/hyperlink" Target="../jmbalzan/e414da_f.jpg" TargetMode="External" /><Relationship Id="rId66" Type="http://schemas.openxmlformats.org/officeDocument/2006/relationships/hyperlink" Target="../jmbalzan/e414da_f.jpg" TargetMode="External" /><Relationship Id="rId67" Type="http://schemas.openxmlformats.org/officeDocument/2006/relationships/hyperlink" Target="http://users.iol.it/jmbalzan/Alignments2016/" TargetMode="External" /><Relationship Id="rId68" Type="http://schemas.openxmlformats.org/officeDocument/2006/relationships/hyperlink" Target="http://www.tesis.lebedev.ru/en/forecast_activity.html?" TargetMode="External" /><Relationship Id="rId69" Type="http://schemas.openxmlformats.org/officeDocument/2006/relationships/hyperlink" Target="http://users.iol.it/jmbalzan/ssuntal.htm" TargetMode="External" /><Relationship Id="rId70" Type="http://schemas.openxmlformats.org/officeDocument/2006/relationships/hyperlink" Target="http://users.iol.it/jmbalzan/Concord160108.jpg" TargetMode="External" /><Relationship Id="rId71" Type="http://schemas.openxmlformats.org/officeDocument/2006/relationships/hyperlink" Target="mailto:jmbalzan@iol.it" TargetMode="External" /><Relationship Id="rId72" Type="http://schemas.openxmlformats.org/officeDocument/2006/relationships/hyperlink" Target="mailto:jmbalzan@iol.it" TargetMode="External" /><Relationship Id="rId73" Type="http://schemas.openxmlformats.org/officeDocument/2006/relationships/hyperlink" Target="mailto:imbalzanog@iol.it" TargetMode="External" /><Relationship Id="rId74" Type="http://schemas.openxmlformats.org/officeDocument/2006/relationships/hyperlink" Target="mailto:imbalzanog@iol.it" TargetMode="External" /><Relationship Id="rId75" Type="http://schemas.openxmlformats.org/officeDocument/2006/relationships/hyperlink" Target="http://users.iol.it/jmbalzan/Alignments2016/" TargetMode="External" /><Relationship Id="rId76" Type="http://schemas.openxmlformats.org/officeDocument/2006/relationships/hyperlink" Target="http://www.tesis.lebedev.ru/en/forecast_activity.html?" TargetMode="External" /><Relationship Id="rId77" Type="http://schemas.openxmlformats.org/officeDocument/2006/relationships/hyperlink" Target="http://users.iol.it/jmbalzan/ssuntal.htm" TargetMode="External" /><Relationship Id="rId78" Type="http://schemas.openxmlformats.org/officeDocument/2006/relationships/hyperlink" Target="http://users.iol.it/jmbalzan/Concord160108.jpg" TargetMode="External" /><Relationship Id="rId79" Type="http://schemas.openxmlformats.org/officeDocument/2006/relationships/hyperlink" Target="mailto:jmbalzan@iol.it" TargetMode="External" /><Relationship Id="rId80" Type="http://schemas.openxmlformats.org/officeDocument/2006/relationships/hyperlink" Target="mailto:jmbalzan@iol.it" TargetMode="External" /><Relationship Id="rId81" Type="http://schemas.openxmlformats.org/officeDocument/2006/relationships/hyperlink" Target="mailto:imbalzanog@iol.it" TargetMode="External" /><Relationship Id="rId82" Type="http://schemas.openxmlformats.org/officeDocument/2006/relationships/hyperlink" Target="mailto:imbalzanog@iol.it" TargetMode="External" /><Relationship Id="rId83" Type="http://schemas.openxmlformats.org/officeDocument/2006/relationships/hyperlink" Target="mailto:jmbalzan@iol.it" TargetMode="External" /><Relationship Id="rId84" Type="http://schemas.openxmlformats.org/officeDocument/2006/relationships/hyperlink" Target="http://users.iol.it/jmbalzan/ssuntal.htm" TargetMode="External" /><Relationship Id="rId85" Type="http://schemas.openxmlformats.org/officeDocument/2006/relationships/hyperlink" Target="http://users.iol.it/jmbalzan/Alignments2016/" TargetMode="External" /><Relationship Id="rId86" Type="http://schemas.openxmlformats.org/officeDocument/2006/relationships/hyperlink" Target="http://www.tesis.lebedev.ru/en/forecast_activity.html?" TargetMode="External" /><Relationship Id="rId87" Type="http://schemas.openxmlformats.org/officeDocument/2006/relationships/hyperlink" Target="http://users.iol.it/jmbalzan/ssuntal.htm" TargetMode="External" /><Relationship Id="rId88" Type="http://schemas.openxmlformats.org/officeDocument/2006/relationships/hyperlink" Target="http://users.iol.it/jmbalzan/Concord160108.jpg" TargetMode="External" /><Relationship Id="rId89" Type="http://schemas.openxmlformats.org/officeDocument/2006/relationships/hyperlink" Target="mailto:jmbalzan@iol.it" TargetMode="External" /><Relationship Id="rId90" Type="http://schemas.openxmlformats.org/officeDocument/2006/relationships/hyperlink" Target="mailto:jmbalzan@iol.it" TargetMode="External" /><Relationship Id="rId91" Type="http://schemas.openxmlformats.org/officeDocument/2006/relationships/hyperlink" Target="mailto:imbalzanog@iol.it" TargetMode="External" /><Relationship Id="rId92" Type="http://schemas.openxmlformats.org/officeDocument/2006/relationships/hyperlink" Target="mailto:imbalzanog@iol.it" TargetMode="External" /><Relationship Id="rId93" Type="http://schemas.openxmlformats.org/officeDocument/2006/relationships/hyperlink" Target="mailto:jmbalzan@iol.it" TargetMode="External" /><Relationship Id="rId94" Type="http://schemas.openxmlformats.org/officeDocument/2006/relationships/hyperlink" Target="http://users.iol.it/jmbalzan/ssuntal.htm" TargetMode="External" /><Relationship Id="rId95" Type="http://schemas.openxmlformats.org/officeDocument/2006/relationships/hyperlink" Target="../jmbalzan/e414da_f.jpg" TargetMode="External" /><Relationship Id="rId96" Type="http://schemas.openxmlformats.org/officeDocument/2006/relationships/hyperlink" Target="../jmbalzan/e414da_f.jpg" TargetMode="External" /><Relationship Id="rId97" Type="http://schemas.openxmlformats.org/officeDocument/2006/relationships/hyperlink" Target="http://users.iol.it/jmbalzan/Alignments2016/" TargetMode="External" /><Relationship Id="rId98" Type="http://schemas.openxmlformats.org/officeDocument/2006/relationships/hyperlink" Target="http://www.tesis.lebedev.ru/en/forecast_activity.html?" TargetMode="External" /><Relationship Id="rId99" Type="http://schemas.openxmlformats.org/officeDocument/2006/relationships/hyperlink" Target="http://users.iol.it/jmbalzan/ssuntal.htm" TargetMode="External" /><Relationship Id="rId100" Type="http://schemas.openxmlformats.org/officeDocument/2006/relationships/hyperlink" Target="http://users.iol.it/jmbalzan/Concord160108.jpg" TargetMode="External" /><Relationship Id="rId101" Type="http://schemas.openxmlformats.org/officeDocument/2006/relationships/hyperlink" Target="mailto:jmbalzan@iol.it" TargetMode="External" /><Relationship Id="rId102" Type="http://schemas.openxmlformats.org/officeDocument/2006/relationships/hyperlink" Target="mailto:jmbalzan@iol.it" TargetMode="External" /><Relationship Id="rId103" Type="http://schemas.openxmlformats.org/officeDocument/2006/relationships/hyperlink" Target="mailto:imbalzanog@iol.it" TargetMode="External" /><Relationship Id="rId104" Type="http://schemas.openxmlformats.org/officeDocument/2006/relationships/hyperlink" Target="mailto:imbalzanog@iol.it" TargetMode="External" /><Relationship Id="rId105" Type="http://schemas.openxmlformats.org/officeDocument/2006/relationships/drawing" Target="../drawings/drawing1.xml" /><Relationship Id="rId10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3"/>
  <sheetViews>
    <sheetView tabSelected="1" workbookViewId="0" topLeftCell="E384">
      <selection activeCell="G319" sqref="G319:O319"/>
    </sheetView>
  </sheetViews>
  <sheetFormatPr defaultColWidth="9.140625" defaultRowHeight="12.75"/>
  <cols>
    <col min="3" max="3" width="24.28125" style="0" customWidth="1"/>
    <col min="4" max="4" width="10.28125" style="0" customWidth="1"/>
    <col min="5" max="5" width="14.00390625" style="0" customWidth="1"/>
    <col min="6" max="6" width="13.28125" style="0" customWidth="1"/>
    <col min="7" max="7" width="12.7109375" style="0" customWidth="1"/>
    <col min="8" max="8" width="12.28125" style="0" customWidth="1"/>
    <col min="9" max="9" width="11.140625" style="0" customWidth="1"/>
    <col min="10" max="10" width="9.28125" style="0" customWidth="1"/>
    <col min="11" max="11" width="11.28125" style="0" customWidth="1"/>
    <col min="13" max="13" width="16.57421875" style="0" customWidth="1"/>
    <col min="14" max="14" width="10.28125" style="0" customWidth="1"/>
    <col min="15" max="15" width="10.7109375" style="0" customWidth="1"/>
    <col min="16" max="16" width="9.421875" style="0" bestFit="1" customWidth="1"/>
  </cols>
  <sheetData>
    <row r="1" spans="1:5" ht="12.75">
      <c r="A1" s="37" t="s">
        <v>86</v>
      </c>
      <c r="B1" s="28"/>
      <c r="C1" s="28"/>
      <c r="D1" s="28"/>
      <c r="E1" s="28"/>
    </row>
    <row r="2" spans="2:6" ht="12.75">
      <c r="B2" s="36"/>
      <c r="C2" s="29"/>
      <c r="D2" s="29"/>
      <c r="E2" s="29"/>
      <c r="F2" s="30"/>
    </row>
    <row r="3" spans="1:6" ht="12.75">
      <c r="A3" s="83" t="s">
        <v>84</v>
      </c>
      <c r="D3" s="29"/>
      <c r="E3" s="29"/>
      <c r="F3" s="30"/>
    </row>
    <row r="4" spans="2:6" ht="12.75">
      <c r="B4" s="29"/>
      <c r="C4" s="29"/>
      <c r="D4" s="31"/>
      <c r="E4" s="31"/>
      <c r="F4" s="32"/>
    </row>
    <row r="5" spans="3:6" ht="12" customHeight="1">
      <c r="C5" s="83" t="s">
        <v>85</v>
      </c>
      <c r="D5" s="31"/>
      <c r="E5" s="31"/>
      <c r="F5" s="32"/>
    </row>
    <row r="6" spans="2:3" ht="12.75">
      <c r="B6" s="31"/>
      <c r="C6" s="31"/>
    </row>
    <row r="7" ht="12.75">
      <c r="E7" s="83" t="s">
        <v>87</v>
      </c>
    </row>
    <row r="9" spans="1:15" ht="12.75">
      <c r="A9" s="33" t="s">
        <v>88</v>
      </c>
      <c r="B9" s="33" t="s">
        <v>89</v>
      </c>
      <c r="C9" s="33" t="s">
        <v>90</v>
      </c>
      <c r="D9" s="33" t="s">
        <v>89</v>
      </c>
      <c r="E9" s="33" t="s">
        <v>91</v>
      </c>
      <c r="F9" s="34"/>
      <c r="G9" s="84" t="s">
        <v>256</v>
      </c>
      <c r="M9" s="118" t="str">
        <f>M377</f>
        <v>Averages:</v>
      </c>
      <c r="N9" s="125">
        <f>N377</f>
        <v>4.0980842869256895</v>
      </c>
      <c r="O9" s="59">
        <f>O377</f>
        <v>4.973426573426571</v>
      </c>
    </row>
    <row r="10" spans="1:15" ht="12.75">
      <c r="A10" s="35"/>
      <c r="B10" s="33" t="s">
        <v>92</v>
      </c>
      <c r="C10" s="34"/>
      <c r="D10" s="33" t="s">
        <v>93</v>
      </c>
      <c r="E10" s="33"/>
      <c r="F10" s="34"/>
      <c r="G10" s="21" t="s">
        <v>255</v>
      </c>
      <c r="H10" s="71" t="s">
        <v>94</v>
      </c>
      <c r="I10" s="21" t="s">
        <v>95</v>
      </c>
      <c r="J10" s="21" t="s">
        <v>96</v>
      </c>
      <c r="K10" s="72" t="s">
        <v>97</v>
      </c>
      <c r="L10" s="73" t="s">
        <v>98</v>
      </c>
      <c r="M10" s="57"/>
      <c r="N10" s="114" t="s">
        <v>274</v>
      </c>
      <c r="O10" s="124" t="s">
        <v>273</v>
      </c>
    </row>
    <row r="11" spans="1:15" ht="12.75">
      <c r="A11" s="1">
        <v>42370</v>
      </c>
      <c r="B11" s="2">
        <v>1.3333333333333333</v>
      </c>
      <c r="C11" s="3"/>
      <c r="D11" s="4">
        <v>8.34478499423778</v>
      </c>
      <c r="E11" s="5">
        <v>-0.026620521437776025</v>
      </c>
      <c r="G11" s="70"/>
      <c r="H11" s="71"/>
      <c r="I11" s="21"/>
      <c r="J11" s="21"/>
      <c r="K11" s="72"/>
      <c r="L11" s="73"/>
      <c r="M11" s="57"/>
      <c r="N11" s="76"/>
      <c r="O11" s="77"/>
    </row>
    <row r="12" spans="1:15" ht="12.75">
      <c r="A12" s="1">
        <v>42371</v>
      </c>
      <c r="B12" s="2">
        <v>1.6666666666666667</v>
      </c>
      <c r="C12" s="3"/>
      <c r="D12" s="4">
        <v>8.34478499423778</v>
      </c>
      <c r="E12" s="5">
        <v>-0.23732669987111552</v>
      </c>
      <c r="G12" s="70"/>
      <c r="H12" s="71"/>
      <c r="I12" s="21"/>
      <c r="J12" s="21"/>
      <c r="K12" s="72"/>
      <c r="L12" s="73"/>
      <c r="M12" s="57"/>
      <c r="N12" s="76"/>
      <c r="O12" s="77"/>
    </row>
    <row r="13" spans="1:15" ht="12.75">
      <c r="A13" s="6">
        <v>42372</v>
      </c>
      <c r="B13" s="2">
        <v>1.3333333333333333</v>
      </c>
      <c r="C13" s="3"/>
      <c r="D13" s="4">
        <v>8.34478499423778</v>
      </c>
      <c r="E13" s="5">
        <v>-0.43730732045885534</v>
      </c>
      <c r="G13" s="70"/>
      <c r="H13" s="71"/>
      <c r="I13" s="21"/>
      <c r="J13" s="21"/>
      <c r="K13" s="72"/>
      <c r="L13" s="73"/>
      <c r="M13" s="57"/>
      <c r="N13" s="76"/>
      <c r="O13" s="77"/>
    </row>
    <row r="14" spans="1:15" ht="12.75">
      <c r="A14" s="6">
        <v>42373</v>
      </c>
      <c r="B14" s="2">
        <v>1</v>
      </c>
      <c r="C14" s="3"/>
      <c r="D14" s="4">
        <v>8.34478499423778</v>
      </c>
      <c r="E14" s="5">
        <v>-0.6175246149461915</v>
      </c>
      <c r="G14" s="70"/>
      <c r="H14" s="71"/>
      <c r="I14" s="21"/>
      <c r="J14" s="21"/>
      <c r="K14" s="72"/>
      <c r="L14" s="73"/>
      <c r="M14" s="57"/>
      <c r="N14" s="76"/>
      <c r="O14" s="77"/>
    </row>
    <row r="15" spans="1:15" ht="12.75">
      <c r="A15" s="6">
        <v>42374</v>
      </c>
      <c r="B15" s="2">
        <v>1</v>
      </c>
      <c r="C15" s="27" t="s">
        <v>73</v>
      </c>
      <c r="D15" s="4">
        <v>8.34478499423778</v>
      </c>
      <c r="E15" s="5">
        <v>-0.7698339834299055</v>
      </c>
      <c r="G15" s="45">
        <v>42375</v>
      </c>
      <c r="H15" s="41">
        <v>42400</v>
      </c>
      <c r="I15" s="18">
        <v>4.46</v>
      </c>
      <c r="J15" s="42">
        <v>-5.605381165919282</v>
      </c>
      <c r="K15" s="43" t="s">
        <v>135</v>
      </c>
      <c r="N15" s="44">
        <v>23.942800725731484</v>
      </c>
      <c r="O15" s="74">
        <v>4.1</v>
      </c>
    </row>
    <row r="16" spans="1:15" ht="12.75">
      <c r="A16" s="6">
        <v>42375</v>
      </c>
      <c r="B16" s="2">
        <v>1.6666666666666667</v>
      </c>
      <c r="C16" s="25" t="s">
        <v>76</v>
      </c>
      <c r="D16" s="4">
        <v>8.34478499423778</v>
      </c>
      <c r="E16" s="5">
        <v>-0.8873520750565708</v>
      </c>
      <c r="G16" s="45">
        <v>42375</v>
      </c>
      <c r="H16" s="41">
        <v>42400</v>
      </c>
      <c r="I16" s="18">
        <v>4.46</v>
      </c>
      <c r="J16" s="42">
        <v>-5.605381165919282</v>
      </c>
      <c r="K16" s="43" t="s">
        <v>136</v>
      </c>
      <c r="N16" s="44">
        <v>23.942800725731484</v>
      </c>
      <c r="O16" s="74">
        <v>4.1</v>
      </c>
    </row>
    <row r="17" spans="1:15" ht="12.75">
      <c r="A17" s="6">
        <v>42376</v>
      </c>
      <c r="B17" s="2">
        <v>1.3333333333333333</v>
      </c>
      <c r="C17" s="7"/>
      <c r="D17" s="4">
        <v>8.34478499423778</v>
      </c>
      <c r="E17" s="5">
        <v>-0.9647678688145169</v>
      </c>
      <c r="G17" s="40"/>
      <c r="H17" s="41"/>
      <c r="I17" s="18"/>
      <c r="J17" s="42"/>
      <c r="K17" s="43"/>
      <c r="N17" s="44"/>
      <c r="O17" s="74"/>
    </row>
    <row r="18" spans="1:15" ht="12.75">
      <c r="A18" s="6">
        <v>42377</v>
      </c>
      <c r="B18" s="2">
        <v>1.3333333333333333</v>
      </c>
      <c r="C18" s="8"/>
      <c r="D18" s="4">
        <v>8.34478499423778</v>
      </c>
      <c r="E18" s="5">
        <v>-0.9985826956767618</v>
      </c>
      <c r="G18" s="45">
        <v>42377</v>
      </c>
      <c r="H18" s="41">
        <v>42374</v>
      </c>
      <c r="I18" s="18">
        <v>6.15</v>
      </c>
      <c r="J18" s="42">
        <v>0.4878048780487805</v>
      </c>
      <c r="K18" s="43" t="s">
        <v>137</v>
      </c>
      <c r="N18" s="44">
        <v>2.694935102407769</v>
      </c>
      <c r="O18" s="74">
        <v>2.9</v>
      </c>
    </row>
    <row r="19" spans="1:15" ht="12.75">
      <c r="A19" s="6">
        <v>42378</v>
      </c>
      <c r="B19" s="2">
        <v>1</v>
      </c>
      <c r="C19" s="8" t="s">
        <v>82</v>
      </c>
      <c r="D19" s="4">
        <v>8.34478499423778</v>
      </c>
      <c r="E19" s="5">
        <v>-0.9872683547213451</v>
      </c>
      <c r="G19" s="45">
        <v>42378</v>
      </c>
      <c r="H19" s="41">
        <v>42412</v>
      </c>
      <c r="I19" s="18">
        <v>5.5</v>
      </c>
      <c r="J19" s="42">
        <v>-6.181818181818182</v>
      </c>
      <c r="K19" s="43" t="s">
        <v>138</v>
      </c>
      <c r="N19" s="44">
        <v>33.69849798467888</v>
      </c>
      <c r="O19" s="74">
        <v>3</v>
      </c>
    </row>
    <row r="20" spans="1:15" ht="12.75">
      <c r="A20" s="6">
        <v>42379</v>
      </c>
      <c r="B20" s="2">
        <v>0.6666666666666666</v>
      </c>
      <c r="C20" s="8"/>
      <c r="D20" s="4">
        <v>8.34478499423778</v>
      </c>
      <c r="E20" s="5">
        <v>-0.9313361774523379</v>
      </c>
      <c r="G20" s="45">
        <v>42380</v>
      </c>
      <c r="H20" s="41">
        <v>42383</v>
      </c>
      <c r="I20" s="18">
        <v>6.83</v>
      </c>
      <c r="J20" s="42">
        <v>-0.43923865300146414</v>
      </c>
      <c r="K20" s="46" t="s">
        <v>99</v>
      </c>
      <c r="N20" s="44">
        <v>1.671061021508378</v>
      </c>
      <c r="O20" s="74">
        <v>4.7</v>
      </c>
    </row>
    <row r="21" spans="1:15" ht="12.75">
      <c r="A21" s="6">
        <v>42380</v>
      </c>
      <c r="B21" s="2">
        <v>0.6666666666666666</v>
      </c>
      <c r="C21" s="25" t="s">
        <v>77</v>
      </c>
      <c r="D21" s="4">
        <v>8.34478499423778</v>
      </c>
      <c r="E21" s="5">
        <v>-0.8333139190825113</v>
      </c>
      <c r="G21" s="45">
        <v>42381</v>
      </c>
      <c r="H21" s="41">
        <v>42398</v>
      </c>
      <c r="I21" s="18">
        <v>7.01</v>
      </c>
      <c r="J21" s="42">
        <v>-2.425106990014265</v>
      </c>
      <c r="K21" s="47" t="s">
        <v>139</v>
      </c>
      <c r="N21" s="44">
        <v>4.925536786695492</v>
      </c>
      <c r="O21" s="74">
        <v>6.5</v>
      </c>
    </row>
    <row r="22" spans="1:15" ht="12.75">
      <c r="A22" s="6">
        <v>42381</v>
      </c>
      <c r="B22" s="2">
        <v>1.6666666666666667</v>
      </c>
      <c r="C22" s="7"/>
      <c r="D22" s="4">
        <v>8.34478499423778</v>
      </c>
      <c r="E22" s="5">
        <v>-0.6976315211349883</v>
      </c>
      <c r="G22" s="45">
        <v>42383</v>
      </c>
      <c r="H22" s="41">
        <v>42375</v>
      </c>
      <c r="I22" s="18">
        <v>6.28</v>
      </c>
      <c r="J22" s="42">
        <v>1.2738853503184713</v>
      </c>
      <c r="K22" s="46" t="s">
        <v>140</v>
      </c>
      <c r="N22" s="44">
        <v>4.0564087787671586</v>
      </c>
      <c r="O22" s="74">
        <v>5.4</v>
      </c>
    </row>
    <row r="23" spans="1:15" ht="12.75">
      <c r="A23" s="6">
        <v>42382</v>
      </c>
      <c r="B23" s="2">
        <v>1.3333333333333333</v>
      </c>
      <c r="C23" s="7"/>
      <c r="D23" s="4">
        <v>8.34478499423778</v>
      </c>
      <c r="E23" s="5">
        <v>-0.5304209081197426</v>
      </c>
      <c r="G23" s="45">
        <v>42383</v>
      </c>
      <c r="H23" s="41">
        <v>42389</v>
      </c>
      <c r="I23" s="18">
        <v>6.07</v>
      </c>
      <c r="J23" s="42">
        <v>-0.9884678747940692</v>
      </c>
      <c r="K23" s="3" t="s">
        <v>100</v>
      </c>
      <c r="N23" s="44">
        <v>5.717575839867104</v>
      </c>
      <c r="O23" s="74">
        <v>2.8</v>
      </c>
    </row>
    <row r="24" spans="1:15" ht="12.75">
      <c r="A24" s="6">
        <v>42383</v>
      </c>
      <c r="B24" s="2">
        <v>1</v>
      </c>
      <c r="C24" s="25" t="s">
        <v>78</v>
      </c>
      <c r="D24" s="9">
        <v>8.34478499423778</v>
      </c>
      <c r="E24" s="5">
        <v>-0.3392388661180255</v>
      </c>
      <c r="G24" s="45">
        <v>42383</v>
      </c>
      <c r="H24" s="41">
        <v>42389</v>
      </c>
      <c r="I24" s="18">
        <v>6.07</v>
      </c>
      <c r="J24" s="42">
        <v>-0.9884678747940692</v>
      </c>
      <c r="K24" s="43" t="s">
        <v>141</v>
      </c>
      <c r="N24" s="44">
        <v>5.717575839867104</v>
      </c>
      <c r="O24" s="74">
        <v>2.8</v>
      </c>
    </row>
    <row r="25" spans="1:15" ht="12.75">
      <c r="A25" s="6">
        <v>42384</v>
      </c>
      <c r="B25" s="2">
        <v>0.6666666666666666</v>
      </c>
      <c r="C25" s="8"/>
      <c r="D25" s="9">
        <v>8.34478499423778</v>
      </c>
      <c r="E25" s="5">
        <v>-0.13272552728372847</v>
      </c>
      <c r="G25" s="45">
        <v>42384</v>
      </c>
      <c r="H25" s="41">
        <v>42405</v>
      </c>
      <c r="I25" s="18">
        <v>11.98</v>
      </c>
      <c r="J25" s="42">
        <v>-1.7529215358931551</v>
      </c>
      <c r="K25" s="47" t="s">
        <v>142</v>
      </c>
      <c r="N25" s="44">
        <v>5.979025248569586</v>
      </c>
      <c r="O25" s="74">
        <v>5.2</v>
      </c>
    </row>
    <row r="26" spans="1:15" ht="12.75">
      <c r="A26" s="6">
        <v>42385</v>
      </c>
      <c r="B26" s="2">
        <v>0.6666666666666666</v>
      </c>
      <c r="C26" s="8"/>
      <c r="D26" s="9">
        <v>8.34478499423778</v>
      </c>
      <c r="E26" s="5">
        <v>0.07978610555308087</v>
      </c>
      <c r="G26" s="45"/>
      <c r="H26" s="41"/>
      <c r="I26" s="18"/>
      <c r="J26" s="42"/>
      <c r="K26" s="47"/>
      <c r="N26" s="44"/>
      <c r="O26" s="74"/>
    </row>
    <row r="27" spans="1:15" ht="12.75">
      <c r="A27" s="6">
        <v>42386</v>
      </c>
      <c r="B27" s="2">
        <v>0.6666666666666666</v>
      </c>
      <c r="C27" s="8"/>
      <c r="D27" s="9">
        <v>8.34478499423778</v>
      </c>
      <c r="E27" s="5">
        <v>0.2886919473396239</v>
      </c>
      <c r="G27" s="45"/>
      <c r="H27" s="41"/>
      <c r="I27" s="18"/>
      <c r="J27" s="42"/>
      <c r="K27" s="47"/>
      <c r="N27" s="44"/>
      <c r="O27" s="74"/>
    </row>
    <row r="28" spans="1:15" ht="12.75">
      <c r="A28" s="6">
        <v>42387</v>
      </c>
      <c r="B28" s="2">
        <v>0.6666666666666666</v>
      </c>
      <c r="C28" s="8"/>
      <c r="D28" s="9">
        <v>8.34478499423778</v>
      </c>
      <c r="E28" s="5">
        <v>0.4845508703326527</v>
      </c>
      <c r="G28" s="45"/>
      <c r="H28" s="41"/>
      <c r="I28" s="18"/>
      <c r="J28" s="42"/>
      <c r="K28" s="47"/>
      <c r="N28" s="44"/>
      <c r="O28" s="74"/>
    </row>
    <row r="29" spans="1:15" ht="12.75">
      <c r="A29" s="6">
        <v>42388</v>
      </c>
      <c r="B29" s="2">
        <v>0.6666666666666666</v>
      </c>
      <c r="C29" s="8"/>
      <c r="D29" s="9">
        <v>8.34478499423778</v>
      </c>
      <c r="E29" s="5">
        <v>0.6585113790650361</v>
      </c>
      <c r="G29" s="45"/>
      <c r="H29" s="41"/>
      <c r="I29" s="18"/>
      <c r="J29" s="42"/>
      <c r="K29" s="47"/>
      <c r="N29" s="44"/>
      <c r="O29" s="74"/>
    </row>
    <row r="30" spans="1:15" ht="12.75">
      <c r="A30" s="6">
        <v>42389</v>
      </c>
      <c r="B30" s="2">
        <v>1</v>
      </c>
      <c r="C30" s="8"/>
      <c r="D30" s="9">
        <v>9.143104651219245</v>
      </c>
      <c r="E30" s="5">
        <v>0.8027116379309648</v>
      </c>
      <c r="G30" s="45">
        <v>42389</v>
      </c>
      <c r="H30" s="41">
        <v>42382</v>
      </c>
      <c r="I30" s="18">
        <v>4.47</v>
      </c>
      <c r="J30" s="42">
        <v>1.5659955257270695</v>
      </c>
      <c r="K30" s="46" t="s">
        <v>143</v>
      </c>
      <c r="N30" s="44">
        <v>4.453604867807512</v>
      </c>
      <c r="O30" s="74">
        <v>5.9</v>
      </c>
    </row>
    <row r="31" spans="1:15" ht="12.75">
      <c r="A31" s="6">
        <v>42390</v>
      </c>
      <c r="B31" s="2">
        <v>1</v>
      </c>
      <c r="C31" s="8"/>
      <c r="D31" s="9">
        <v>9.143104651219245</v>
      </c>
      <c r="E31" s="5">
        <v>0.9106347728549136</v>
      </c>
      <c r="G31" s="45"/>
      <c r="H31" s="41"/>
      <c r="I31" s="18"/>
      <c r="J31" s="42"/>
      <c r="K31" s="46"/>
      <c r="N31" s="44"/>
      <c r="O31" s="74"/>
    </row>
    <row r="32" spans="1:15" ht="12.75">
      <c r="A32" s="6">
        <v>42391</v>
      </c>
      <c r="B32" s="2">
        <v>1.3333333333333333</v>
      </c>
      <c r="C32" s="8"/>
      <c r="D32" s="9">
        <v>9.143104651219245</v>
      </c>
      <c r="E32" s="5">
        <v>0.9774033898178668</v>
      </c>
      <c r="G32" s="45"/>
      <c r="H32" s="41"/>
      <c r="I32" s="18"/>
      <c r="J32" s="42"/>
      <c r="K32" s="46"/>
      <c r="N32" s="44"/>
      <c r="O32" s="74"/>
    </row>
    <row r="33" spans="1:15" ht="12.75">
      <c r="A33" s="6">
        <v>42392</v>
      </c>
      <c r="B33" s="2">
        <v>1</v>
      </c>
      <c r="C33" s="8"/>
      <c r="D33" s="9">
        <v>9.143104651219245</v>
      </c>
      <c r="E33" s="5">
        <v>1</v>
      </c>
      <c r="G33" s="45">
        <v>42392</v>
      </c>
      <c r="H33" s="41">
        <v>42412</v>
      </c>
      <c r="I33" s="18">
        <v>8.94</v>
      </c>
      <c r="J33" s="42">
        <v>-2.237136465324385</v>
      </c>
      <c r="K33" s="47" t="s">
        <v>144</v>
      </c>
      <c r="N33" s="44">
        <v>7.659455902520491</v>
      </c>
      <c r="O33" s="74">
        <v>5.4</v>
      </c>
    </row>
    <row r="34" spans="1:15" ht="12.75">
      <c r="A34" s="6">
        <v>42393</v>
      </c>
      <c r="B34" s="2">
        <v>0.6666666666666666</v>
      </c>
      <c r="C34" s="10" t="s">
        <v>83</v>
      </c>
      <c r="D34" s="9">
        <v>9.143104651219245</v>
      </c>
      <c r="E34" s="5">
        <v>0.9774033898178668</v>
      </c>
      <c r="G34" s="40"/>
      <c r="H34" s="41"/>
      <c r="I34" s="18"/>
      <c r="J34" s="42"/>
      <c r="K34" s="47"/>
      <c r="N34" s="44"/>
      <c r="O34" s="74"/>
    </row>
    <row r="35" spans="1:15" ht="12.75">
      <c r="A35" s="6">
        <v>42394</v>
      </c>
      <c r="B35" s="2">
        <v>0.6666666666666666</v>
      </c>
      <c r="C35" s="7"/>
      <c r="D35" s="9">
        <v>9.143104651219245</v>
      </c>
      <c r="E35" s="5">
        <v>0.9106347728549137</v>
      </c>
      <c r="G35" s="40"/>
      <c r="H35" s="41"/>
      <c r="I35" s="18"/>
      <c r="J35" s="42"/>
      <c r="K35" s="47"/>
      <c r="N35" s="44"/>
      <c r="O35" s="74"/>
    </row>
    <row r="36" spans="1:15" ht="12.75">
      <c r="A36" s="6">
        <v>42395</v>
      </c>
      <c r="B36" s="2">
        <v>1.3333333333333333</v>
      </c>
      <c r="C36" s="20" t="s">
        <v>74</v>
      </c>
      <c r="D36" s="9">
        <v>9.143104651219245</v>
      </c>
      <c r="E36" s="5">
        <v>0.802711637930958</v>
      </c>
      <c r="G36" s="40"/>
      <c r="H36" s="41"/>
      <c r="I36" s="18"/>
      <c r="J36" s="42"/>
      <c r="K36" s="47"/>
      <c r="N36" s="44"/>
      <c r="O36" s="74"/>
    </row>
    <row r="37" spans="1:15" ht="12.75">
      <c r="A37" s="6">
        <v>42396</v>
      </c>
      <c r="B37" s="2">
        <v>1</v>
      </c>
      <c r="C37" s="12"/>
      <c r="D37" s="9">
        <v>9.143104651219245</v>
      </c>
      <c r="E37" s="5">
        <v>0.6585113790650403</v>
      </c>
      <c r="G37" s="40"/>
      <c r="H37" s="41"/>
      <c r="I37" s="18"/>
      <c r="J37" s="42"/>
      <c r="K37" s="47"/>
      <c r="N37" s="44"/>
      <c r="O37" s="74"/>
    </row>
    <row r="38" spans="1:15" ht="12.75">
      <c r="A38" s="6">
        <v>42397</v>
      </c>
      <c r="B38" s="2">
        <v>1</v>
      </c>
      <c r="C38" s="12"/>
      <c r="D38" s="9">
        <v>9.143104651219245</v>
      </c>
      <c r="E38" s="5">
        <v>0.48455087033265276</v>
      </c>
      <c r="G38" s="40"/>
      <c r="H38" s="41"/>
      <c r="I38" s="18"/>
      <c r="J38" s="42"/>
      <c r="K38" s="47"/>
      <c r="N38" s="44"/>
      <c r="O38" s="74"/>
    </row>
    <row r="39" spans="1:15" ht="12.75">
      <c r="A39" s="6">
        <v>42398</v>
      </c>
      <c r="B39" s="2">
        <v>0.6666666666666666</v>
      </c>
      <c r="C39" s="20" t="s">
        <v>75</v>
      </c>
      <c r="D39" s="9">
        <v>9.143104651219245</v>
      </c>
      <c r="E39" s="5">
        <v>0.28869194733962433</v>
      </c>
      <c r="G39" s="40"/>
      <c r="H39" s="41"/>
      <c r="I39" s="18"/>
      <c r="J39" s="42"/>
      <c r="K39" s="47"/>
      <c r="N39" s="44"/>
      <c r="O39" s="74"/>
    </row>
    <row r="40" spans="1:15" ht="12.75">
      <c r="A40" s="6">
        <v>42399</v>
      </c>
      <c r="B40" s="2">
        <v>1.3333333333333333</v>
      </c>
      <c r="C40" s="12"/>
      <c r="D40" s="9">
        <v>9.143104651219245</v>
      </c>
      <c r="E40" s="5">
        <v>0.07978610555308709</v>
      </c>
      <c r="G40" s="40"/>
      <c r="H40" s="41"/>
      <c r="I40" s="18"/>
      <c r="J40" s="42"/>
      <c r="K40" s="47"/>
      <c r="N40" s="44"/>
      <c r="O40" s="74"/>
    </row>
    <row r="41" spans="1:15" ht="12.75">
      <c r="A41" s="6">
        <v>42400</v>
      </c>
      <c r="B41" s="2">
        <v>1</v>
      </c>
      <c r="C41" s="12"/>
      <c r="D41" s="9">
        <v>9.143104651219245</v>
      </c>
      <c r="E41" s="5">
        <v>-0.13272552728371745</v>
      </c>
      <c r="G41" s="45">
        <v>42400</v>
      </c>
      <c r="H41" s="41">
        <v>42412</v>
      </c>
      <c r="I41" s="18">
        <v>9.1</v>
      </c>
      <c r="J41" s="42">
        <v>-1.3186813186813187</v>
      </c>
      <c r="K41" s="43" t="s">
        <v>145</v>
      </c>
      <c r="N41" s="44">
        <v>7.432960919061603</v>
      </c>
      <c r="O41" s="74">
        <v>3.4</v>
      </c>
    </row>
    <row r="42" spans="1:15" ht="12.75">
      <c r="A42" s="6">
        <v>42401</v>
      </c>
      <c r="B42" s="2">
        <v>1.3333333333333333</v>
      </c>
      <c r="C42" s="12"/>
      <c r="D42" s="9">
        <v>9.143104651219245</v>
      </c>
      <c r="E42" s="5">
        <v>-0.33923886611803594</v>
      </c>
      <c r="G42" s="45"/>
      <c r="H42" s="41"/>
      <c r="I42" s="18"/>
      <c r="J42" s="42"/>
      <c r="K42" s="39" t="s">
        <v>101</v>
      </c>
      <c r="N42" s="44"/>
      <c r="O42" s="74"/>
    </row>
    <row r="43" spans="1:15" ht="12.75">
      <c r="A43" s="6">
        <v>42402</v>
      </c>
      <c r="B43" s="2">
        <v>1</v>
      </c>
      <c r="C43" s="12"/>
      <c r="D43" s="9">
        <v>9.143104651219245</v>
      </c>
      <c r="E43" s="5">
        <v>-0.530420908119747</v>
      </c>
      <c r="G43" s="45">
        <v>42402</v>
      </c>
      <c r="H43" s="41">
        <v>42398</v>
      </c>
      <c r="I43" s="18">
        <v>4.84</v>
      </c>
      <c r="J43" s="42">
        <v>0.8264462809917356</v>
      </c>
      <c r="K43" s="47" t="s">
        <v>146</v>
      </c>
      <c r="N43" s="44">
        <v>2.3883333394659627</v>
      </c>
      <c r="O43" s="74">
        <v>6.2</v>
      </c>
    </row>
    <row r="44" spans="1:15" ht="12.75">
      <c r="A44" s="6">
        <v>42403</v>
      </c>
      <c r="B44" s="2">
        <v>0.6666666666666666</v>
      </c>
      <c r="C44" s="11" t="s">
        <v>9</v>
      </c>
      <c r="D44" s="9">
        <v>9.143104651219245</v>
      </c>
      <c r="E44" s="5">
        <v>-0.6976315211349801</v>
      </c>
      <c r="G44" s="45">
        <v>42402</v>
      </c>
      <c r="H44" s="41">
        <v>42407</v>
      </c>
      <c r="I44" s="18">
        <v>7.1</v>
      </c>
      <c r="J44" s="42">
        <v>-0.7042253521126761</v>
      </c>
      <c r="K44" s="48" t="s">
        <v>147</v>
      </c>
      <c r="N44" s="44">
        <v>3.0210446061646588</v>
      </c>
      <c r="O44" s="74">
        <v>4.8</v>
      </c>
    </row>
    <row r="45" spans="1:15" ht="12.75">
      <c r="A45" s="6">
        <v>42404</v>
      </c>
      <c r="B45" s="2">
        <v>1.3333333333333333</v>
      </c>
      <c r="C45" s="12"/>
      <c r="D45" s="9">
        <v>9.143104651219245</v>
      </c>
      <c r="E45" s="5">
        <v>-0.8333139190825112</v>
      </c>
      <c r="G45" s="45">
        <v>42404</v>
      </c>
      <c r="H45" s="41">
        <v>42406</v>
      </c>
      <c r="I45" s="18">
        <v>6.12</v>
      </c>
      <c r="J45" s="42">
        <v>-0.32679738562091504</v>
      </c>
      <c r="K45" s="47" t="s">
        <v>148</v>
      </c>
      <c r="N45" s="44">
        <v>1.3212760298102109</v>
      </c>
      <c r="O45" s="74">
        <v>5.1</v>
      </c>
    </row>
    <row r="46" spans="1:15" ht="12.75">
      <c r="A46" s="6">
        <v>42405</v>
      </c>
      <c r="B46" s="2">
        <v>1</v>
      </c>
      <c r="C46" s="12"/>
      <c r="D46" s="9">
        <v>9.143104651219245</v>
      </c>
      <c r="E46" s="5">
        <v>-0.9313361774523398</v>
      </c>
      <c r="G46" s="45"/>
      <c r="H46" s="41"/>
      <c r="I46" s="18"/>
      <c r="J46" s="42"/>
      <c r="K46" s="47"/>
      <c r="N46" s="44"/>
      <c r="O46" s="74"/>
    </row>
    <row r="47" spans="1:15" ht="12.75">
      <c r="A47" s="6">
        <v>42406</v>
      </c>
      <c r="B47" s="2">
        <v>1</v>
      </c>
      <c r="C47" s="7"/>
      <c r="D47" s="9">
        <v>9.143104651219245</v>
      </c>
      <c r="E47" s="5">
        <v>-0.9872683547213451</v>
      </c>
      <c r="G47" s="45">
        <v>42408</v>
      </c>
      <c r="H47" s="41">
        <v>42400</v>
      </c>
      <c r="I47" s="18">
        <v>4.43</v>
      </c>
      <c r="J47" s="42">
        <v>1.8058690744920995</v>
      </c>
      <c r="K47" s="3" t="s">
        <v>149</v>
      </c>
      <c r="N47" s="44">
        <v>8.807256886917623</v>
      </c>
      <c r="O47" s="74">
        <v>4.2</v>
      </c>
    </row>
    <row r="48" spans="1:15" ht="12.75">
      <c r="A48" s="14">
        <v>42407</v>
      </c>
      <c r="B48" s="2">
        <v>0.6666666666666666</v>
      </c>
      <c r="C48" s="20" t="s">
        <v>81</v>
      </c>
      <c r="D48" s="9">
        <v>9.143104651219245</v>
      </c>
      <c r="E48" s="5">
        <v>-0.9985826956767618</v>
      </c>
      <c r="G48" s="45">
        <v>42408</v>
      </c>
      <c r="H48" s="41">
        <v>42403</v>
      </c>
      <c r="I48" s="18">
        <v>5.99</v>
      </c>
      <c r="J48" s="42">
        <v>0.8347245409015025</v>
      </c>
      <c r="K48" s="3" t="s">
        <v>102</v>
      </c>
      <c r="N48" s="44">
        <v>4.070967029324401</v>
      </c>
      <c r="O48" s="74">
        <v>4.2</v>
      </c>
    </row>
    <row r="49" spans="1:15" ht="12.75">
      <c r="A49" s="6">
        <v>42408</v>
      </c>
      <c r="B49" s="2">
        <v>0.6666666666666666</v>
      </c>
      <c r="C49" s="11" t="s">
        <v>10</v>
      </c>
      <c r="D49" s="9">
        <v>9.143104651219245</v>
      </c>
      <c r="E49" s="5">
        <v>-0.9647678688145155</v>
      </c>
      <c r="G49" s="45">
        <v>42408</v>
      </c>
      <c r="H49" s="41">
        <v>42409</v>
      </c>
      <c r="I49" s="18">
        <v>5.99</v>
      </c>
      <c r="J49" s="42">
        <v>-0.1669449081803005</v>
      </c>
      <c r="K49" s="47" t="s">
        <v>150</v>
      </c>
      <c r="N49" s="44">
        <v>0.6138595160485196</v>
      </c>
      <c r="O49" s="74">
        <v>5.4</v>
      </c>
    </row>
    <row r="50" spans="1:15" ht="12.75">
      <c r="A50" s="6">
        <v>42409</v>
      </c>
      <c r="B50" s="2">
        <v>1</v>
      </c>
      <c r="C50" s="12"/>
      <c r="D50" s="9">
        <v>9.143104651219245</v>
      </c>
      <c r="E50" s="5">
        <v>-0.8873520750565709</v>
      </c>
      <c r="G50" s="45">
        <v>42409</v>
      </c>
      <c r="H50" s="41">
        <v>42408</v>
      </c>
      <c r="I50" s="18">
        <v>9.25</v>
      </c>
      <c r="J50" s="42">
        <v>0.10810810810810811</v>
      </c>
      <c r="K50" s="46" t="s">
        <v>151</v>
      </c>
      <c r="N50" s="44">
        <v>0.2876212933630788</v>
      </c>
      <c r="O50" s="74">
        <v>6.4</v>
      </c>
    </row>
    <row r="51" spans="1:15" ht="12.75">
      <c r="A51" s="6">
        <v>42410</v>
      </c>
      <c r="B51" s="2">
        <v>0.6666666666666666</v>
      </c>
      <c r="C51" s="12"/>
      <c r="D51" s="9">
        <v>9.143104651219245</v>
      </c>
      <c r="E51" s="5">
        <v>-0.7698339834299057</v>
      </c>
      <c r="G51" s="45"/>
      <c r="H51" s="41"/>
      <c r="I51" s="18"/>
      <c r="J51" s="42"/>
      <c r="K51" s="46"/>
      <c r="N51" s="44"/>
      <c r="O51" s="74"/>
    </row>
    <row r="52" spans="1:15" ht="12.75">
      <c r="A52" s="6">
        <v>42411</v>
      </c>
      <c r="B52" s="2">
        <v>1</v>
      </c>
      <c r="C52" s="12"/>
      <c r="D52" s="9">
        <v>9.143104651219245</v>
      </c>
      <c r="E52" s="5">
        <v>-0.617524614946192</v>
      </c>
      <c r="G52" s="45"/>
      <c r="H52" s="41"/>
      <c r="I52" s="18"/>
      <c r="J52" s="42"/>
      <c r="K52" s="46"/>
      <c r="N52" s="44"/>
      <c r="O52" s="74"/>
    </row>
    <row r="53" spans="1:15" ht="12.75">
      <c r="A53" s="6">
        <v>42412</v>
      </c>
      <c r="B53" s="2">
        <v>1.6666666666666667</v>
      </c>
      <c r="C53" s="12"/>
      <c r="D53" s="9">
        <v>9.143104651219245</v>
      </c>
      <c r="E53" s="5">
        <v>-0.43730732045885556</v>
      </c>
      <c r="G53" s="45">
        <v>42412</v>
      </c>
      <c r="H53" s="41">
        <v>42417</v>
      </c>
      <c r="I53" s="18">
        <v>4.53</v>
      </c>
      <c r="J53" s="42">
        <v>-1.1037527593818983</v>
      </c>
      <c r="K53" s="47" t="s">
        <v>152</v>
      </c>
      <c r="N53" s="44">
        <v>3.544075442651237</v>
      </c>
      <c r="O53" s="74">
        <v>5.8</v>
      </c>
    </row>
    <row r="54" spans="1:15" ht="12.75">
      <c r="A54" s="6">
        <v>42413</v>
      </c>
      <c r="B54" s="2">
        <v>1.6666666666666667</v>
      </c>
      <c r="C54" s="12"/>
      <c r="D54" s="9">
        <v>9.143104651219245</v>
      </c>
      <c r="E54" s="5">
        <v>-0.23732669987111596</v>
      </c>
      <c r="G54" s="45">
        <v>42413</v>
      </c>
      <c r="H54" s="41">
        <v>42414</v>
      </c>
      <c r="I54" s="18">
        <v>6.36</v>
      </c>
      <c r="J54" s="42">
        <v>-0.15723270440251572</v>
      </c>
      <c r="K54" s="43" t="s">
        <v>153</v>
      </c>
      <c r="N54" s="44">
        <v>0.942517423509413</v>
      </c>
      <c r="O54" s="74">
        <v>3</v>
      </c>
    </row>
    <row r="55" spans="1:15" ht="12.75">
      <c r="A55" s="6">
        <v>42414</v>
      </c>
      <c r="B55" s="2">
        <v>1.6666666666666667</v>
      </c>
      <c r="C55" s="12"/>
      <c r="D55" s="9">
        <v>9.143104651219245</v>
      </c>
      <c r="E55" s="5">
        <v>-0.02662052143777605</v>
      </c>
      <c r="G55" s="45"/>
      <c r="H55" s="41"/>
      <c r="I55" s="18"/>
      <c r="J55" s="42"/>
      <c r="K55" s="43"/>
      <c r="N55" s="44"/>
      <c r="O55" s="74"/>
    </row>
    <row r="56" spans="1:15" ht="12.75">
      <c r="A56" s="6">
        <v>42415</v>
      </c>
      <c r="B56" s="2">
        <v>1.3333333333333333</v>
      </c>
      <c r="C56" s="12"/>
      <c r="D56" s="9">
        <v>9.143104651219245</v>
      </c>
      <c r="E56" s="5">
        <v>0.18528872408711208</v>
      </c>
      <c r="G56" s="45"/>
      <c r="H56" s="41"/>
      <c r="I56" s="18"/>
      <c r="J56" s="42"/>
      <c r="K56" s="43"/>
      <c r="N56" s="44"/>
      <c r="O56" s="74"/>
    </row>
    <row r="57" spans="1:15" ht="12.75">
      <c r="A57" s="6">
        <v>42416</v>
      </c>
      <c r="B57" s="2">
        <v>1</v>
      </c>
      <c r="C57" s="12"/>
      <c r="D57" s="9">
        <v>9.143104651219245</v>
      </c>
      <c r="E57" s="5">
        <v>0.3888241754733185</v>
      </c>
      <c r="G57" s="45"/>
      <c r="H57" s="41"/>
      <c r="I57" s="18"/>
      <c r="J57" s="42"/>
      <c r="K57" s="43"/>
      <c r="N57" s="44"/>
      <c r="O57" s="74"/>
    </row>
    <row r="58" spans="1:15" ht="12.75">
      <c r="A58" s="6">
        <v>42417</v>
      </c>
      <c r="B58" s="2">
        <v>0.6666666666666666</v>
      </c>
      <c r="C58" s="12"/>
      <c r="D58" s="9">
        <v>9.143104651219245</v>
      </c>
      <c r="E58" s="5">
        <v>0.5747874102144042</v>
      </c>
      <c r="G58" s="45"/>
      <c r="H58" s="41"/>
      <c r="I58" s="18"/>
      <c r="J58" s="42"/>
      <c r="K58" s="43"/>
      <c r="N58" s="44"/>
      <c r="O58" s="74"/>
    </row>
    <row r="59" spans="1:15" ht="12.75">
      <c r="A59" s="6">
        <v>42418</v>
      </c>
      <c r="B59" s="2">
        <v>1</v>
      </c>
      <c r="C59" s="12"/>
      <c r="D59" s="9">
        <v>9.143104651219245</v>
      </c>
      <c r="E59" s="5">
        <v>0.734774150863065</v>
      </c>
      <c r="G59" s="45"/>
      <c r="H59" s="41"/>
      <c r="I59" s="18"/>
      <c r="J59" s="42"/>
      <c r="K59" s="43"/>
      <c r="N59" s="44"/>
      <c r="O59" s="74"/>
    </row>
    <row r="60" spans="1:15" ht="12.75">
      <c r="A60" s="6">
        <v>42419</v>
      </c>
      <c r="B60" s="2">
        <v>1</v>
      </c>
      <c r="C60" s="11" t="s">
        <v>11</v>
      </c>
      <c r="D60" s="9">
        <v>8.647458525554653</v>
      </c>
      <c r="E60" s="5">
        <v>0.8615540813938039</v>
      </c>
      <c r="G60" s="45"/>
      <c r="H60" s="41"/>
      <c r="I60" s="18"/>
      <c r="J60" s="42"/>
      <c r="K60" s="43"/>
      <c r="N60" s="44"/>
      <c r="O60" s="74"/>
    </row>
    <row r="61" spans="1:15" ht="12.75">
      <c r="A61" s="6">
        <v>42420</v>
      </c>
      <c r="B61" s="2">
        <v>1</v>
      </c>
      <c r="C61" s="12"/>
      <c r="D61" s="9">
        <v>8.647458525554653</v>
      </c>
      <c r="E61" s="5">
        <v>0.9493976084683832</v>
      </c>
      <c r="G61" s="45"/>
      <c r="H61" s="41"/>
      <c r="I61" s="18"/>
      <c r="J61" s="42"/>
      <c r="K61" s="43"/>
      <c r="N61" s="44"/>
      <c r="O61" s="74"/>
    </row>
    <row r="62" spans="1:15" ht="12.75">
      <c r="A62" s="6">
        <v>42421</v>
      </c>
      <c r="B62" s="2">
        <v>1</v>
      </c>
      <c r="C62" s="12"/>
      <c r="D62" s="9">
        <v>8.647458525554653</v>
      </c>
      <c r="E62" s="5">
        <v>0.9943348002101378</v>
      </c>
      <c r="G62" s="45"/>
      <c r="H62" s="41"/>
      <c r="I62" s="18"/>
      <c r="J62" s="42"/>
      <c r="K62" s="43"/>
      <c r="N62" s="44"/>
      <c r="O62" s="74"/>
    </row>
    <row r="63" spans="1:15" ht="12.75">
      <c r="A63" s="6">
        <v>42422</v>
      </c>
      <c r="B63" s="2">
        <v>0.6666666666666666</v>
      </c>
      <c r="C63" s="15" t="s">
        <v>12</v>
      </c>
      <c r="D63" s="9">
        <v>8.647458525554653</v>
      </c>
      <c r="E63" s="5">
        <v>0.9943348002101378</v>
      </c>
      <c r="G63" s="45"/>
      <c r="H63" s="41"/>
      <c r="I63" s="18"/>
      <c r="J63" s="42"/>
      <c r="K63" s="43"/>
      <c r="N63" s="44"/>
      <c r="O63" s="74"/>
    </row>
    <row r="64" spans="1:15" ht="12.75">
      <c r="A64" s="6">
        <v>42423</v>
      </c>
      <c r="B64" s="2">
        <v>0.6666666666666666</v>
      </c>
      <c r="C64" s="3"/>
      <c r="D64" s="9">
        <v>8.647458525554653</v>
      </c>
      <c r="E64" s="5">
        <v>0.9493976084683833</v>
      </c>
      <c r="G64" s="45"/>
      <c r="H64" s="41"/>
      <c r="I64" s="18"/>
      <c r="J64" s="42"/>
      <c r="K64" s="43"/>
      <c r="N64" s="44"/>
      <c r="O64" s="74"/>
    </row>
    <row r="65" spans="1:15" ht="12.75">
      <c r="A65" s="6">
        <v>42424</v>
      </c>
      <c r="B65" s="2">
        <v>1</v>
      </c>
      <c r="C65" s="7"/>
      <c r="D65" s="9">
        <v>8.647458525554653</v>
      </c>
      <c r="E65" s="5">
        <v>0.861554081393804</v>
      </c>
      <c r="G65" s="45"/>
      <c r="H65" s="41"/>
      <c r="I65" s="18"/>
      <c r="J65" s="42"/>
      <c r="K65" s="43"/>
      <c r="N65" s="44"/>
      <c r="O65" s="74"/>
    </row>
    <row r="66" spans="1:15" ht="12.75">
      <c r="A66" s="6">
        <v>42425</v>
      </c>
      <c r="B66" s="2">
        <v>1</v>
      </c>
      <c r="C66" s="7"/>
      <c r="D66" s="9">
        <v>8.647458525554653</v>
      </c>
      <c r="E66" s="5">
        <v>0.7347741508630649</v>
      </c>
      <c r="G66" s="45"/>
      <c r="H66" s="41"/>
      <c r="I66" s="18"/>
      <c r="J66" s="42"/>
      <c r="K66" s="43"/>
      <c r="N66" s="44"/>
      <c r="O66" s="74"/>
    </row>
    <row r="67" spans="1:15" ht="12.75">
      <c r="A67" s="6">
        <v>42426</v>
      </c>
      <c r="B67" s="2">
        <v>1</v>
      </c>
      <c r="C67" s="7"/>
      <c r="D67" s="9">
        <v>8.647458525554653</v>
      </c>
      <c r="E67" s="5">
        <v>0.5747874102144044</v>
      </c>
      <c r="G67" s="45"/>
      <c r="H67" s="41"/>
      <c r="I67" s="18"/>
      <c r="J67" s="42"/>
      <c r="K67" s="43"/>
      <c r="N67" s="44"/>
      <c r="O67" s="74"/>
    </row>
    <row r="68" spans="1:15" ht="12.75">
      <c r="A68" s="6">
        <v>42427</v>
      </c>
      <c r="B68" s="2">
        <v>1</v>
      </c>
      <c r="C68" s="7"/>
      <c r="D68" s="9">
        <v>8.647458525554653</v>
      </c>
      <c r="E68" s="5">
        <v>0.3888241754733185</v>
      </c>
      <c r="G68" s="45"/>
      <c r="H68" s="41"/>
      <c r="I68" s="18"/>
      <c r="J68" s="42"/>
      <c r="K68" s="43"/>
      <c r="N68" s="44"/>
      <c r="O68" s="74"/>
    </row>
    <row r="69" spans="1:15" ht="12.75">
      <c r="A69" s="6">
        <v>42428</v>
      </c>
      <c r="B69" s="2">
        <v>1</v>
      </c>
      <c r="C69" s="7"/>
      <c r="D69" s="13">
        <v>8.647458525554653</v>
      </c>
      <c r="E69" s="5">
        <v>0.18528872408711256</v>
      </c>
      <c r="G69" s="45"/>
      <c r="H69" s="41"/>
      <c r="I69" s="18"/>
      <c r="J69" s="42"/>
      <c r="K69" s="43"/>
      <c r="N69" s="44"/>
      <c r="O69" s="74"/>
    </row>
    <row r="70" spans="1:15" ht="12.75">
      <c r="A70" s="6">
        <v>42429</v>
      </c>
      <c r="B70" s="2">
        <v>0.6666666666666666</v>
      </c>
      <c r="C70" s="15" t="s">
        <v>13</v>
      </c>
      <c r="D70" s="9">
        <v>8.647458525554653</v>
      </c>
      <c r="E70" s="5">
        <v>-0.026620521437776025</v>
      </c>
      <c r="G70" s="45"/>
      <c r="H70" s="41"/>
      <c r="I70" s="18"/>
      <c r="J70" s="42"/>
      <c r="K70" s="43"/>
      <c r="N70" s="44"/>
      <c r="O70" s="74"/>
    </row>
    <row r="71" spans="1:15" ht="12.75">
      <c r="A71" s="6">
        <v>42430</v>
      </c>
      <c r="B71" s="2">
        <v>1.3333333333333333</v>
      </c>
      <c r="C71" s="7"/>
      <c r="D71" s="9">
        <v>8.647458525554653</v>
      </c>
      <c r="E71" s="5">
        <v>-0.23732669987111552</v>
      </c>
      <c r="G71" s="45"/>
      <c r="H71" s="41"/>
      <c r="I71" s="18"/>
      <c r="J71" s="42" t="s">
        <v>154</v>
      </c>
      <c r="K71" s="39" t="s">
        <v>103</v>
      </c>
      <c r="N71" s="44"/>
      <c r="O71" s="74"/>
    </row>
    <row r="72" spans="1:15" ht="12.75">
      <c r="A72" s="6">
        <v>42431</v>
      </c>
      <c r="B72" s="2">
        <v>1</v>
      </c>
      <c r="C72" s="7"/>
      <c r="D72" s="9">
        <v>8.647458525554653</v>
      </c>
      <c r="E72" s="5">
        <v>-0.43730732045885534</v>
      </c>
      <c r="G72" s="45">
        <v>42431</v>
      </c>
      <c r="H72" s="41">
        <v>42433</v>
      </c>
      <c r="I72" s="18">
        <v>4.52</v>
      </c>
      <c r="J72" s="42">
        <v>-0.4424778761061947</v>
      </c>
      <c r="K72" s="46" t="s">
        <v>155</v>
      </c>
      <c r="N72" s="44">
        <v>0.39691289297394367</v>
      </c>
      <c r="O72" s="74">
        <v>7.8</v>
      </c>
    </row>
    <row r="73" spans="1:15" ht="12.75">
      <c r="A73" s="6">
        <v>42432</v>
      </c>
      <c r="B73" s="2">
        <v>1</v>
      </c>
      <c r="C73" s="15" t="s">
        <v>14</v>
      </c>
      <c r="D73" s="9">
        <v>8.647458525554653</v>
      </c>
      <c r="E73" s="5">
        <v>-0.6175246149461915</v>
      </c>
      <c r="G73" s="45"/>
      <c r="H73" s="41"/>
      <c r="I73" s="18"/>
      <c r="J73" s="42"/>
      <c r="K73" s="46"/>
      <c r="N73" s="44"/>
      <c r="O73" s="74"/>
    </row>
    <row r="74" spans="1:15" ht="12.75">
      <c r="A74" s="6">
        <v>42433</v>
      </c>
      <c r="B74" s="2">
        <v>1</v>
      </c>
      <c r="C74" s="8"/>
      <c r="D74" s="9">
        <v>8.647458525554653</v>
      </c>
      <c r="E74" s="5">
        <v>-0.7698339834299055</v>
      </c>
      <c r="G74" s="45"/>
      <c r="H74" s="41"/>
      <c r="I74" s="18"/>
      <c r="J74" s="42"/>
      <c r="K74" s="46"/>
      <c r="N74" s="44"/>
      <c r="O74" s="74"/>
    </row>
    <row r="75" spans="1:15" ht="12.75">
      <c r="A75" s="6">
        <v>42434</v>
      </c>
      <c r="B75" s="2">
        <v>1</v>
      </c>
      <c r="C75" s="8"/>
      <c r="D75" s="9">
        <v>8.647458525554653</v>
      </c>
      <c r="E75" s="5">
        <v>-0.8873520750565708</v>
      </c>
      <c r="G75" s="45">
        <v>42434</v>
      </c>
      <c r="H75" s="41">
        <v>42440</v>
      </c>
      <c r="I75" s="18">
        <v>6</v>
      </c>
      <c r="J75" s="42">
        <v>-1</v>
      </c>
      <c r="K75" s="47" t="s">
        <v>156</v>
      </c>
      <c r="N75" s="44">
        <v>3.6474585255546526</v>
      </c>
      <c r="O75" s="74">
        <v>5</v>
      </c>
    </row>
    <row r="76" spans="1:15" ht="12.75">
      <c r="A76" s="6">
        <v>42435</v>
      </c>
      <c r="B76" s="2">
        <v>1.3333333333333333</v>
      </c>
      <c r="C76" s="8"/>
      <c r="D76" s="9">
        <v>8.647458525554653</v>
      </c>
      <c r="E76" s="5">
        <v>-0.9647678688145154</v>
      </c>
      <c r="G76" s="45">
        <v>42436</v>
      </c>
      <c r="H76" s="41">
        <v>42437</v>
      </c>
      <c r="I76" s="18">
        <v>6.97</v>
      </c>
      <c r="J76" s="42">
        <v>-0.14347202295552366</v>
      </c>
      <c r="K76" s="47" t="s">
        <v>157</v>
      </c>
      <c r="N76" s="44">
        <v>0.5866653058458546</v>
      </c>
      <c r="O76" s="74">
        <v>4.6</v>
      </c>
    </row>
    <row r="77" spans="1:15" ht="12.75">
      <c r="A77" s="6">
        <v>42436</v>
      </c>
      <c r="B77" s="2">
        <v>1.6666666666666667</v>
      </c>
      <c r="C77" s="15" t="s">
        <v>15</v>
      </c>
      <c r="D77" s="9">
        <v>8.647458525554653</v>
      </c>
      <c r="E77" s="5">
        <v>-0.9985826956767618</v>
      </c>
      <c r="G77" s="45">
        <v>42436</v>
      </c>
      <c r="H77" s="41">
        <v>42440</v>
      </c>
      <c r="I77" s="18">
        <v>5.92</v>
      </c>
      <c r="J77" s="42">
        <v>-0.6756756756756757</v>
      </c>
      <c r="K77" s="46" t="s">
        <v>158</v>
      </c>
      <c r="N77" s="44">
        <v>1.9520656633416265</v>
      </c>
      <c r="O77" s="74">
        <v>5.8</v>
      </c>
    </row>
    <row r="78" spans="1:15" ht="12.75">
      <c r="A78" s="6">
        <v>42437</v>
      </c>
      <c r="B78" s="2">
        <v>1</v>
      </c>
      <c r="C78" s="16" t="s">
        <v>16</v>
      </c>
      <c r="D78" s="9">
        <v>8.647458525554653</v>
      </c>
      <c r="E78" s="5">
        <v>-0.9872683547213451</v>
      </c>
      <c r="G78" s="45">
        <v>42437</v>
      </c>
      <c r="H78" s="41">
        <v>42442</v>
      </c>
      <c r="I78" s="18">
        <v>5.27</v>
      </c>
      <c r="J78" s="42">
        <v>-0.9487666034155599</v>
      </c>
      <c r="K78" s="43" t="s">
        <v>159</v>
      </c>
      <c r="N78" s="44">
        <v>5.417321166832149</v>
      </c>
      <c r="O78" s="74">
        <v>3</v>
      </c>
    </row>
    <row r="79" spans="1:15" ht="12.75">
      <c r="A79" s="6">
        <v>42438</v>
      </c>
      <c r="B79" s="2">
        <v>1</v>
      </c>
      <c r="C79" s="15" t="s">
        <v>17</v>
      </c>
      <c r="D79" s="9">
        <v>8.647458525554653</v>
      </c>
      <c r="E79" s="5">
        <v>-0.9313361774523399</v>
      </c>
      <c r="G79" s="45">
        <v>42437</v>
      </c>
      <c r="H79" s="41">
        <v>42448</v>
      </c>
      <c r="I79" s="18">
        <v>5.27</v>
      </c>
      <c r="J79" s="42">
        <v>-2.0872865275142316</v>
      </c>
      <c r="K79" s="43" t="s">
        <v>160</v>
      </c>
      <c r="N79" s="44">
        <v>11.918106567030728</v>
      </c>
      <c r="O79" s="74">
        <v>3</v>
      </c>
    </row>
    <row r="80" spans="1:15" ht="12.75">
      <c r="A80" s="6">
        <v>42439</v>
      </c>
      <c r="B80" s="2">
        <v>0.6666666666666666</v>
      </c>
      <c r="C80" s="7"/>
      <c r="D80" s="9">
        <v>8.647458525554653</v>
      </c>
      <c r="E80" s="5">
        <v>-0.8333139190825113</v>
      </c>
      <c r="G80" s="45"/>
      <c r="H80" s="41"/>
      <c r="I80" s="18"/>
      <c r="J80" s="42"/>
      <c r="K80" s="43"/>
      <c r="N80" s="44"/>
      <c r="O80" s="74"/>
    </row>
    <row r="81" spans="1:15" ht="12.75">
      <c r="A81" s="6">
        <v>42440</v>
      </c>
      <c r="B81" s="2">
        <v>0.6666666666666666</v>
      </c>
      <c r="C81" s="7"/>
      <c r="D81" s="9">
        <v>8.647458525554653</v>
      </c>
      <c r="E81" s="5">
        <v>-0.6976315211349803</v>
      </c>
      <c r="G81" s="45">
        <v>42441</v>
      </c>
      <c r="H81" s="41">
        <v>42440</v>
      </c>
      <c r="I81" s="18">
        <v>5.92</v>
      </c>
      <c r="J81" s="42">
        <v>0.16891891891891891</v>
      </c>
      <c r="K81" s="46" t="s">
        <v>161</v>
      </c>
      <c r="N81" s="44">
        <v>0.42112395645658685</v>
      </c>
      <c r="O81" s="74">
        <v>6.3</v>
      </c>
    </row>
    <row r="82" spans="1:15" ht="12.75">
      <c r="A82" s="6">
        <v>42441</v>
      </c>
      <c r="B82" s="2">
        <v>1</v>
      </c>
      <c r="C82" s="15" t="s">
        <v>18</v>
      </c>
      <c r="D82" s="9">
        <v>8.647458525554653</v>
      </c>
      <c r="E82" s="5">
        <v>-0.5304209081197472</v>
      </c>
      <c r="G82" s="45">
        <v>42441</v>
      </c>
      <c r="H82" s="41">
        <v>42440</v>
      </c>
      <c r="I82" s="18">
        <v>5.92</v>
      </c>
      <c r="J82" s="42">
        <v>0.16891891891891891</v>
      </c>
      <c r="K82" s="47" t="s">
        <v>162</v>
      </c>
      <c r="N82" s="44">
        <v>0.6069347672673976</v>
      </c>
      <c r="O82" s="74">
        <v>5.2</v>
      </c>
    </row>
    <row r="83" spans="1:15" ht="12.75">
      <c r="A83" s="6">
        <v>42442</v>
      </c>
      <c r="B83" s="2">
        <v>1</v>
      </c>
      <c r="C83" s="7"/>
      <c r="D83" s="9">
        <v>8.647458525554653</v>
      </c>
      <c r="E83" s="5">
        <v>-0.3392388661180364</v>
      </c>
      <c r="G83" s="45"/>
      <c r="H83" s="41"/>
      <c r="I83" s="18"/>
      <c r="J83" s="42"/>
      <c r="K83" s="47"/>
      <c r="N83" s="44"/>
      <c r="O83" s="74"/>
    </row>
    <row r="84" spans="1:15" ht="12.75">
      <c r="A84" s="6">
        <v>42443</v>
      </c>
      <c r="B84" s="2">
        <v>0.6666666666666666</v>
      </c>
      <c r="C84" s="15" t="s">
        <v>19</v>
      </c>
      <c r="D84" s="9">
        <v>8.647458525554653</v>
      </c>
      <c r="E84" s="5">
        <v>-0.13272552728371792</v>
      </c>
      <c r="G84" s="45"/>
      <c r="H84" s="41"/>
      <c r="I84" s="18"/>
      <c r="J84" s="42"/>
      <c r="K84" s="47"/>
      <c r="N84" s="44"/>
      <c r="O84" s="74"/>
    </row>
    <row r="85" spans="1:15" ht="12.75">
      <c r="A85" s="6">
        <v>42444</v>
      </c>
      <c r="B85" s="2">
        <v>1.6666666666666667</v>
      </c>
      <c r="C85" s="7"/>
      <c r="D85" s="9">
        <v>8.647458525554653</v>
      </c>
      <c r="E85" s="5">
        <v>0.07978610555308707</v>
      </c>
      <c r="G85" s="45"/>
      <c r="H85" s="41"/>
      <c r="I85" s="18"/>
      <c r="J85" s="42"/>
      <c r="K85" s="47"/>
      <c r="N85" s="44"/>
      <c r="O85" s="74"/>
    </row>
    <row r="86" spans="1:15" ht="12.75">
      <c r="A86" s="6">
        <v>42445</v>
      </c>
      <c r="B86" s="2">
        <v>1.6666666666666667</v>
      </c>
      <c r="C86" s="15" t="s">
        <v>20</v>
      </c>
      <c r="D86" s="9">
        <v>8.647458525554653</v>
      </c>
      <c r="E86" s="5">
        <v>0.2886919473396239</v>
      </c>
      <c r="G86" s="45"/>
      <c r="H86" s="41"/>
      <c r="I86" s="18"/>
      <c r="J86" s="42"/>
      <c r="K86" s="47"/>
      <c r="N86" s="44"/>
      <c r="O86" s="74"/>
    </row>
    <row r="87" spans="1:15" ht="12.75">
      <c r="A87" s="6">
        <v>42446</v>
      </c>
      <c r="B87" s="2">
        <v>1.3333333333333333</v>
      </c>
      <c r="C87" s="8"/>
      <c r="D87" s="9">
        <v>8.647458525554653</v>
      </c>
      <c r="E87" s="5">
        <v>0.4845508703326527</v>
      </c>
      <c r="G87" s="45"/>
      <c r="H87" s="41"/>
      <c r="I87" s="18"/>
      <c r="J87" s="42"/>
      <c r="K87" s="47"/>
      <c r="N87" s="44"/>
      <c r="O87" s="74"/>
    </row>
    <row r="88" spans="1:15" ht="12.75">
      <c r="A88" s="6">
        <v>42447</v>
      </c>
      <c r="B88" s="2">
        <v>1</v>
      </c>
      <c r="C88" s="8"/>
      <c r="D88" s="9">
        <v>8.647458525554653</v>
      </c>
      <c r="E88" s="5">
        <v>0.6585113790650401</v>
      </c>
      <c r="G88" s="45">
        <v>42447</v>
      </c>
      <c r="H88" s="41">
        <v>42445</v>
      </c>
      <c r="I88" s="18">
        <v>8.5</v>
      </c>
      <c r="J88" s="42">
        <v>0.23529411764705882</v>
      </c>
      <c r="K88" s="85" t="s">
        <v>163</v>
      </c>
      <c r="N88" s="44">
        <v>0.8277293625402017</v>
      </c>
      <c r="O88" s="74">
        <v>5.4</v>
      </c>
    </row>
    <row r="89" spans="1:15" ht="12.75">
      <c r="A89" s="6">
        <v>42448</v>
      </c>
      <c r="B89" s="2">
        <v>0.6666666666666666</v>
      </c>
      <c r="C89" s="8"/>
      <c r="D89" s="9">
        <v>8.647458525554653</v>
      </c>
      <c r="E89" s="5">
        <v>0.8027116379309579</v>
      </c>
      <c r="G89" s="45">
        <v>42448</v>
      </c>
      <c r="H89" s="41">
        <v>42464</v>
      </c>
      <c r="I89" s="18">
        <v>6.06</v>
      </c>
      <c r="J89" s="42">
        <v>-2.6402640264026402</v>
      </c>
      <c r="K89" s="85" t="s">
        <v>164</v>
      </c>
      <c r="N89" s="44">
        <v>9.342967970670188</v>
      </c>
      <c r="O89" s="74">
        <v>5.4</v>
      </c>
    </row>
    <row r="90" spans="1:15" ht="12.75">
      <c r="A90" s="6">
        <v>42449</v>
      </c>
      <c r="B90" s="2">
        <v>0.6666666666666666</v>
      </c>
      <c r="C90" s="3"/>
      <c r="D90" s="9">
        <v>8.647458525554653</v>
      </c>
      <c r="E90" s="5">
        <v>0.9106347728549136</v>
      </c>
      <c r="G90" s="45"/>
      <c r="H90" s="41"/>
      <c r="I90" s="18"/>
      <c r="J90" s="42"/>
      <c r="K90" s="46"/>
      <c r="N90" s="44"/>
      <c r="O90" s="74"/>
    </row>
    <row r="91" spans="1:15" ht="12.75">
      <c r="A91" s="6">
        <v>42450</v>
      </c>
      <c r="B91" s="2">
        <v>0.6666666666666666</v>
      </c>
      <c r="C91" s="8"/>
      <c r="D91" s="9">
        <v>9.271438368418972</v>
      </c>
      <c r="E91" s="5">
        <v>0.9774033898178668</v>
      </c>
      <c r="G91" s="45">
        <v>42450</v>
      </c>
      <c r="H91" s="41">
        <v>42446</v>
      </c>
      <c r="I91" s="18">
        <v>8.47</v>
      </c>
      <c r="J91" s="42">
        <v>0.47225501770956313</v>
      </c>
      <c r="K91" s="46" t="s">
        <v>165</v>
      </c>
      <c r="N91" s="44">
        <v>1.2185349587165477</v>
      </c>
      <c r="O91" s="74">
        <v>6.4</v>
      </c>
    </row>
    <row r="92" spans="1:15" ht="12.75">
      <c r="A92" s="6">
        <v>42451</v>
      </c>
      <c r="B92" s="2">
        <v>0.6666666666666666</v>
      </c>
      <c r="C92" s="15" t="s">
        <v>21</v>
      </c>
      <c r="D92" s="9">
        <v>9.271438368418972</v>
      </c>
      <c r="E92" s="5">
        <v>1</v>
      </c>
      <c r="G92" s="40">
        <v>42451</v>
      </c>
      <c r="H92" s="41">
        <v>42462</v>
      </c>
      <c r="I92" s="18">
        <v>8.7</v>
      </c>
      <c r="J92" s="42">
        <v>-1.264367816091954</v>
      </c>
      <c r="K92" s="48" t="s">
        <v>166</v>
      </c>
      <c r="N92" s="44">
        <v>5.5645423143626935</v>
      </c>
      <c r="O92" s="74">
        <v>4.6</v>
      </c>
    </row>
    <row r="93" spans="1:15" ht="12.75">
      <c r="A93" s="6">
        <v>42452</v>
      </c>
      <c r="B93" s="2">
        <v>0.6666666666666666</v>
      </c>
      <c r="C93" s="16" t="s">
        <v>22</v>
      </c>
      <c r="D93" s="9">
        <v>9.271438368418972</v>
      </c>
      <c r="E93" s="5">
        <v>0.9774033898178668</v>
      </c>
      <c r="G93" s="40"/>
      <c r="H93" s="41"/>
      <c r="I93" s="18"/>
      <c r="J93" s="42"/>
      <c r="K93" s="48"/>
      <c r="N93" s="44"/>
      <c r="O93" s="74"/>
    </row>
    <row r="94" spans="1:15" ht="12.75">
      <c r="A94" s="6">
        <v>42453</v>
      </c>
      <c r="B94" s="2">
        <v>1</v>
      </c>
      <c r="C94" s="26" t="s">
        <v>79</v>
      </c>
      <c r="D94" s="9">
        <v>9.271438368418972</v>
      </c>
      <c r="E94" s="5">
        <v>0.9106347728549137</v>
      </c>
      <c r="G94" s="40"/>
      <c r="H94" s="41"/>
      <c r="I94" s="18"/>
      <c r="J94" s="42"/>
      <c r="K94" s="48"/>
      <c r="N94" s="44"/>
      <c r="O94" s="74"/>
    </row>
    <row r="95" spans="1:15" ht="12.75">
      <c r="A95" s="6">
        <v>42454</v>
      </c>
      <c r="B95" s="2">
        <v>0.6666666666666666</v>
      </c>
      <c r="C95" s="7"/>
      <c r="D95" s="9">
        <v>9.271438368418972</v>
      </c>
      <c r="E95" s="5">
        <v>0.8027116379309647</v>
      </c>
      <c r="G95" s="40"/>
      <c r="H95" s="41"/>
      <c r="I95" s="18"/>
      <c r="J95" s="42"/>
      <c r="N95" s="44"/>
      <c r="O95" s="74"/>
    </row>
    <row r="96" spans="1:15" ht="12.75">
      <c r="A96" s="6">
        <v>42455</v>
      </c>
      <c r="B96" s="2">
        <v>0.6666666666666666</v>
      </c>
      <c r="C96" s="7"/>
      <c r="D96" s="9">
        <v>9.271438368418972</v>
      </c>
      <c r="E96" s="5">
        <v>0.6585113790650403</v>
      </c>
      <c r="G96" s="40"/>
      <c r="H96" s="41"/>
      <c r="I96" s="18"/>
      <c r="J96" s="42"/>
      <c r="K96" s="48"/>
      <c r="N96" s="44"/>
      <c r="O96" s="74"/>
    </row>
    <row r="97" spans="1:15" ht="12.75">
      <c r="A97" s="6">
        <v>42456</v>
      </c>
      <c r="B97" s="2">
        <v>0.6666666666666666</v>
      </c>
      <c r="C97" s="7"/>
      <c r="D97" s="9">
        <v>9.271438368418972</v>
      </c>
      <c r="E97" s="5">
        <v>0.48455087033265276</v>
      </c>
      <c r="G97" s="45">
        <v>42456</v>
      </c>
      <c r="H97" s="41">
        <v>42441</v>
      </c>
      <c r="I97" s="18">
        <v>4.4</v>
      </c>
      <c r="J97" s="42">
        <v>3.4090909090909087</v>
      </c>
      <c r="K97" s="43" t="s">
        <v>167</v>
      </c>
      <c r="N97" s="44">
        <v>15.69901276246075</v>
      </c>
      <c r="O97" s="74">
        <v>4.5</v>
      </c>
    </row>
    <row r="98" spans="1:15" ht="12.75">
      <c r="A98" s="6">
        <v>42457</v>
      </c>
      <c r="B98" s="2">
        <v>0.6666666666666666</v>
      </c>
      <c r="C98" s="15" t="s">
        <v>23</v>
      </c>
      <c r="D98" s="9">
        <v>9.271438368418972</v>
      </c>
      <c r="E98" s="5">
        <v>0.28869194733962433</v>
      </c>
      <c r="G98" s="45">
        <v>42458</v>
      </c>
      <c r="H98" s="41">
        <v>42437</v>
      </c>
      <c r="I98" s="18">
        <v>13.8</v>
      </c>
      <c r="J98" s="42">
        <v>1.5217391304347825</v>
      </c>
      <c r="K98" s="48" t="s">
        <v>168</v>
      </c>
      <c r="N98" s="44">
        <v>-7.608695652173912</v>
      </c>
      <c r="O98" s="74">
        <v>5</v>
      </c>
    </row>
    <row r="99" spans="1:15" ht="12.75">
      <c r="A99" s="6">
        <v>42458</v>
      </c>
      <c r="B99" s="2">
        <v>0.6666666666666666</v>
      </c>
      <c r="C99" s="7"/>
      <c r="D99" s="9">
        <v>9.271438368418972</v>
      </c>
      <c r="E99" s="5">
        <v>0.07978610555307603</v>
      </c>
      <c r="G99" s="45">
        <v>42458</v>
      </c>
      <c r="H99" s="41">
        <v>42463</v>
      </c>
      <c r="I99" s="18">
        <v>5.8</v>
      </c>
      <c r="J99" s="42">
        <v>-0.8620689655172414</v>
      </c>
      <c r="K99" s="43" t="s">
        <v>169</v>
      </c>
      <c r="N99" s="44">
        <v>3.4022779309018176</v>
      </c>
      <c r="O99" s="74">
        <v>5.2</v>
      </c>
    </row>
    <row r="100" spans="1:5" ht="12.75">
      <c r="A100" s="6">
        <v>42459</v>
      </c>
      <c r="B100" s="2">
        <v>0.6666666666666666</v>
      </c>
      <c r="C100" s="7"/>
      <c r="D100" s="9">
        <v>9.271438368418972</v>
      </c>
      <c r="E100" s="5">
        <v>-0.13272552728372844</v>
      </c>
    </row>
    <row r="101" spans="1:11" ht="12.75">
      <c r="A101" s="6">
        <v>42460</v>
      </c>
      <c r="B101" s="2">
        <v>0.6666666666666666</v>
      </c>
      <c r="C101" s="8"/>
      <c r="D101" s="9">
        <v>9.271438368418972</v>
      </c>
      <c r="E101" s="5">
        <v>-0.3392388661180255</v>
      </c>
      <c r="K101" s="39" t="s">
        <v>104</v>
      </c>
    </row>
    <row r="102" spans="1:11" ht="12.75">
      <c r="A102" s="6">
        <v>42461</v>
      </c>
      <c r="B102" s="2">
        <v>0.6666666666666666</v>
      </c>
      <c r="C102" s="15" t="s">
        <v>24</v>
      </c>
      <c r="D102" s="9">
        <v>9.271438368418972</v>
      </c>
      <c r="E102" s="5">
        <v>-0.5304209081197375</v>
      </c>
      <c r="K102" s="39"/>
    </row>
    <row r="103" spans="1:11" ht="12.75">
      <c r="A103" s="6">
        <v>42462</v>
      </c>
      <c r="B103" s="2">
        <v>2</v>
      </c>
      <c r="C103" s="8"/>
      <c r="D103" s="9">
        <v>9.271438368418972</v>
      </c>
      <c r="E103" s="5">
        <v>-0.697631521134988</v>
      </c>
      <c r="K103" s="39"/>
    </row>
    <row r="104" spans="1:11" ht="12.75">
      <c r="A104" s="6">
        <v>42463</v>
      </c>
      <c r="B104" s="2">
        <v>1.6666666666666667</v>
      </c>
      <c r="C104" s="8"/>
      <c r="D104" s="9">
        <v>9.271438368418972</v>
      </c>
      <c r="E104" s="5">
        <v>-0.8333139190825112</v>
      </c>
      <c r="K104" s="39"/>
    </row>
    <row r="105" spans="1:11" ht="12.75">
      <c r="A105" s="6">
        <v>42464</v>
      </c>
      <c r="B105" s="2">
        <v>1</v>
      </c>
      <c r="C105" s="8"/>
      <c r="D105" s="9">
        <v>9.271438368418972</v>
      </c>
      <c r="E105" s="5">
        <v>-0.9313361774523398</v>
      </c>
      <c r="K105" s="39"/>
    </row>
    <row r="106" spans="1:11" ht="12.75">
      <c r="A106" s="6">
        <v>42465</v>
      </c>
      <c r="B106" s="2">
        <v>1.3333333333333333</v>
      </c>
      <c r="C106" s="8"/>
      <c r="D106" s="9">
        <v>9.271438368418972</v>
      </c>
      <c r="E106" s="5">
        <v>-0.9872683547213451</v>
      </c>
      <c r="K106" s="39"/>
    </row>
    <row r="107" spans="1:15" ht="12.75">
      <c r="A107" s="6">
        <v>42466</v>
      </c>
      <c r="B107" s="2">
        <v>1</v>
      </c>
      <c r="C107" s="16" t="s">
        <v>25</v>
      </c>
      <c r="D107" s="9">
        <v>9.271438368418972</v>
      </c>
      <c r="E107" s="5">
        <v>-0.9985826956767618</v>
      </c>
      <c r="G107" s="45">
        <v>42467</v>
      </c>
      <c r="H107" s="41">
        <v>42469</v>
      </c>
      <c r="I107" s="18">
        <v>3.07</v>
      </c>
      <c r="J107" s="42">
        <v>-0.6514657980456027</v>
      </c>
      <c r="K107" s="43" t="s">
        <v>170</v>
      </c>
      <c r="N107" s="44">
        <v>4.181765539332759</v>
      </c>
      <c r="O107" s="74">
        <v>2.8</v>
      </c>
    </row>
    <row r="108" spans="1:15" ht="12.75">
      <c r="A108" s="6">
        <v>42467</v>
      </c>
      <c r="B108" s="2">
        <v>1</v>
      </c>
      <c r="C108" s="15" t="s">
        <v>26</v>
      </c>
      <c r="D108" s="9">
        <v>9.271438368418972</v>
      </c>
      <c r="E108" s="5">
        <v>-0.9647678688145184</v>
      </c>
      <c r="G108" s="45">
        <v>42467</v>
      </c>
      <c r="H108" s="41">
        <v>42477</v>
      </c>
      <c r="I108" s="18">
        <v>6</v>
      </c>
      <c r="J108" s="42">
        <v>-1.6666666666666667</v>
      </c>
      <c r="K108" s="43" t="s">
        <v>171</v>
      </c>
      <c r="N108" s="44">
        <v>10.198350171459643</v>
      </c>
      <c r="O108" s="74">
        <v>3.1</v>
      </c>
    </row>
    <row r="109" spans="1:15" ht="12.75">
      <c r="A109" s="6">
        <v>42468</v>
      </c>
      <c r="B109" s="2">
        <v>1</v>
      </c>
      <c r="C109" s="7"/>
      <c r="D109" s="9">
        <v>9.271438368418972</v>
      </c>
      <c r="E109" s="5">
        <v>-0.8873520750565709</v>
      </c>
      <c r="G109" s="45">
        <v>42468</v>
      </c>
      <c r="H109" s="41">
        <v>42470</v>
      </c>
      <c r="I109" s="18">
        <v>9.07</v>
      </c>
      <c r="J109" s="42">
        <v>-0.2205071664829107</v>
      </c>
      <c r="K109" s="46" t="s">
        <v>172</v>
      </c>
      <c r="N109" s="44">
        <v>1.1028740935747274</v>
      </c>
      <c r="O109" s="74">
        <v>4.2</v>
      </c>
    </row>
    <row r="110" spans="1:15" ht="12.75">
      <c r="A110" s="6">
        <v>42469</v>
      </c>
      <c r="B110" s="2">
        <v>0.6666666666666666</v>
      </c>
      <c r="C110" s="7"/>
      <c r="D110" s="9">
        <v>9.271438368418972</v>
      </c>
      <c r="E110" s="5">
        <v>-0.7698339834299057</v>
      </c>
      <c r="G110" s="45"/>
      <c r="H110" s="41"/>
      <c r="I110" s="18"/>
      <c r="J110" s="42"/>
      <c r="K110" s="46"/>
      <c r="N110" s="44"/>
      <c r="O110" s="74"/>
    </row>
    <row r="111" spans="1:15" ht="12.75">
      <c r="A111" s="6">
        <v>42470</v>
      </c>
      <c r="B111" s="2">
        <v>0.6666666666666666</v>
      </c>
      <c r="C111" s="3"/>
      <c r="D111" s="9">
        <v>9.271438368418972</v>
      </c>
      <c r="E111" s="5">
        <v>-0.617524614946192</v>
      </c>
      <c r="G111" s="45">
        <v>42470</v>
      </c>
      <c r="H111" s="41">
        <v>42487</v>
      </c>
      <c r="I111" s="18">
        <v>6.13</v>
      </c>
      <c r="J111" s="42">
        <v>-2.7732463295269167</v>
      </c>
      <c r="K111" s="47" t="s">
        <v>173</v>
      </c>
      <c r="N111" s="44">
        <v>7.117763659813081</v>
      </c>
      <c r="O111" s="74">
        <v>6.6</v>
      </c>
    </row>
    <row r="112" spans="1:15" ht="12.75">
      <c r="A112" s="6">
        <v>42471</v>
      </c>
      <c r="B112" s="2">
        <v>1.3333333333333333</v>
      </c>
      <c r="C112" s="3"/>
      <c r="D112" s="9">
        <v>9.271438368418972</v>
      </c>
      <c r="E112" s="5">
        <v>-0.43730732045885556</v>
      </c>
      <c r="G112" s="45"/>
      <c r="H112" s="41"/>
      <c r="I112" s="18"/>
      <c r="J112" s="42"/>
      <c r="K112" s="47"/>
      <c r="N112" s="44"/>
      <c r="O112" s="74"/>
    </row>
    <row r="113" spans="1:15" ht="12.75">
      <c r="A113" s="6">
        <v>42472</v>
      </c>
      <c r="B113" s="2">
        <v>2</v>
      </c>
      <c r="C113" s="3"/>
      <c r="D113" s="9">
        <v>9.271438368418972</v>
      </c>
      <c r="E113" s="5">
        <v>-0.23732669987111596</v>
      </c>
      <c r="G113" s="45">
        <v>42472</v>
      </c>
      <c r="H113" s="41">
        <v>42478</v>
      </c>
      <c r="I113" s="18">
        <v>6.13</v>
      </c>
      <c r="J113" s="42">
        <v>-0.9787928221859706</v>
      </c>
      <c r="K113" s="46" t="s">
        <v>174</v>
      </c>
      <c r="N113" s="44">
        <v>3.8482508909988336</v>
      </c>
      <c r="O113" s="74">
        <v>5.2</v>
      </c>
    </row>
    <row r="114" spans="1:15" ht="12.75">
      <c r="A114" s="6">
        <v>42473</v>
      </c>
      <c r="B114" s="2">
        <v>1.6666666666666667</v>
      </c>
      <c r="C114" s="11" t="s">
        <v>27</v>
      </c>
      <c r="D114" s="9">
        <v>9.271438368418972</v>
      </c>
      <c r="E114" s="5">
        <v>-0.02662052143777605</v>
      </c>
      <c r="G114" s="45">
        <v>42473</v>
      </c>
      <c r="H114" s="41">
        <v>42487</v>
      </c>
      <c r="I114" s="18">
        <v>6.13</v>
      </c>
      <c r="J114" s="42">
        <v>-2.2838499184339316</v>
      </c>
      <c r="K114" s="46" t="s">
        <v>175</v>
      </c>
      <c r="N114" s="44">
        <v>5.056794454331446</v>
      </c>
      <c r="O114" s="74">
        <v>6.9</v>
      </c>
    </row>
    <row r="115" spans="1:15" ht="12.75">
      <c r="A115" s="6">
        <v>42474</v>
      </c>
      <c r="B115" s="2">
        <v>1.6666666666666667</v>
      </c>
      <c r="C115" s="12"/>
      <c r="D115" s="9">
        <v>9.271438368418972</v>
      </c>
      <c r="E115" s="5">
        <v>0.18528872408711208</v>
      </c>
      <c r="G115" s="45">
        <v>42476</v>
      </c>
      <c r="H115" s="41">
        <v>42476</v>
      </c>
      <c r="I115" s="18">
        <v>5.95</v>
      </c>
      <c r="J115" s="42">
        <v>0</v>
      </c>
      <c r="K115" s="46" t="s">
        <v>176</v>
      </c>
      <c r="N115" s="44">
        <v>0</v>
      </c>
      <c r="O115" s="74">
        <v>7.8</v>
      </c>
    </row>
    <row r="116" spans="1:15" ht="12.75">
      <c r="A116" s="6">
        <v>42475</v>
      </c>
      <c r="B116" s="2">
        <v>1</v>
      </c>
      <c r="C116" s="12"/>
      <c r="D116" s="9">
        <v>9.271438368418972</v>
      </c>
      <c r="E116" s="5">
        <v>0.3888241754733185</v>
      </c>
      <c r="G116" s="45">
        <v>42476</v>
      </c>
      <c r="H116" s="41">
        <v>42477</v>
      </c>
      <c r="I116" s="18">
        <v>1.53</v>
      </c>
      <c r="J116" s="42">
        <v>-0.6535947712418301</v>
      </c>
      <c r="K116" s="46" t="s">
        <v>177</v>
      </c>
      <c r="N116" s="44">
        <v>0.82465706290603</v>
      </c>
      <c r="O116" s="74">
        <v>7.8</v>
      </c>
    </row>
    <row r="117" spans="1:15" ht="12.75">
      <c r="A117" s="6">
        <v>42476</v>
      </c>
      <c r="B117" s="2">
        <v>0.6666666666666666</v>
      </c>
      <c r="C117" s="12"/>
      <c r="D117" s="9">
        <v>9.271438368418972</v>
      </c>
      <c r="E117" s="5">
        <v>0.5747874102144042</v>
      </c>
      <c r="G117" s="45">
        <v>42476</v>
      </c>
      <c r="H117" s="41">
        <v>42486</v>
      </c>
      <c r="I117" s="18">
        <v>9.09</v>
      </c>
      <c r="J117" s="42">
        <v>-1.1001100110011002</v>
      </c>
      <c r="K117" s="46" t="s">
        <v>178</v>
      </c>
      <c r="N117" s="44">
        <v>1.388036640534902</v>
      </c>
      <c r="O117" s="74">
        <v>7.8</v>
      </c>
    </row>
    <row r="118" spans="1:15" ht="12.75">
      <c r="A118" s="6">
        <v>42477</v>
      </c>
      <c r="B118" s="2">
        <v>0.6666666666666666</v>
      </c>
      <c r="C118" s="12"/>
      <c r="D118" s="9">
        <v>9.271438368418972</v>
      </c>
      <c r="E118" s="5">
        <v>0.7347741508630722</v>
      </c>
      <c r="G118" s="45">
        <v>42476</v>
      </c>
      <c r="H118" s="41">
        <v>42486</v>
      </c>
      <c r="I118" s="18">
        <v>4.46</v>
      </c>
      <c r="J118" s="42">
        <v>-2.242152466367713</v>
      </c>
      <c r="K118" s="46" t="s">
        <v>179</v>
      </c>
      <c r="N118" s="44">
        <v>7.313285440013959</v>
      </c>
      <c r="O118" s="74">
        <v>5.8</v>
      </c>
    </row>
    <row r="119" spans="1:15" ht="12.75">
      <c r="A119" s="6">
        <v>42478</v>
      </c>
      <c r="B119" s="2">
        <v>1.3333333333333333</v>
      </c>
      <c r="C119" s="12"/>
      <c r="D119" s="9">
        <v>9.271438368418972</v>
      </c>
      <c r="E119" s="5">
        <v>0.8615540813938039</v>
      </c>
      <c r="G119" s="45"/>
      <c r="H119" s="41"/>
      <c r="I119" s="18"/>
      <c r="J119" s="42"/>
      <c r="K119" s="46"/>
      <c r="N119" s="44"/>
      <c r="O119" s="74"/>
    </row>
    <row r="120" spans="1:15" ht="12.75">
      <c r="A120" s="6">
        <v>42479</v>
      </c>
      <c r="B120" s="2">
        <v>1.3333333333333333</v>
      </c>
      <c r="C120" s="12"/>
      <c r="D120" s="9">
        <v>9.271438368418972</v>
      </c>
      <c r="E120" s="5">
        <v>0.9493976084683798</v>
      </c>
      <c r="G120" s="45"/>
      <c r="H120" s="41"/>
      <c r="I120" s="18"/>
      <c r="J120" s="42"/>
      <c r="K120" s="46"/>
      <c r="N120" s="44"/>
      <c r="O120" s="74"/>
    </row>
    <row r="121" spans="1:15" ht="12.75">
      <c r="A121" s="6">
        <v>42480</v>
      </c>
      <c r="B121" s="2">
        <v>1</v>
      </c>
      <c r="C121" s="12"/>
      <c r="D121" s="9">
        <v>8.747155712987109</v>
      </c>
      <c r="E121" s="5">
        <v>0.9943348002101365</v>
      </c>
      <c r="G121" s="45"/>
      <c r="H121" s="41"/>
      <c r="I121" s="18"/>
      <c r="J121" s="42"/>
      <c r="K121" s="46"/>
      <c r="N121" s="44"/>
      <c r="O121" s="74"/>
    </row>
    <row r="122" spans="1:15" ht="12.75">
      <c r="A122" s="6">
        <v>42481</v>
      </c>
      <c r="B122" s="2">
        <v>0.6666666666666666</v>
      </c>
      <c r="C122" s="16" t="s">
        <v>28</v>
      </c>
      <c r="D122" s="9">
        <v>8.747155712987109</v>
      </c>
      <c r="E122" s="5">
        <v>0.9943348002101365</v>
      </c>
      <c r="G122" s="45"/>
      <c r="H122" s="41"/>
      <c r="I122" s="18"/>
      <c r="J122" s="42"/>
      <c r="K122" s="46"/>
      <c r="N122" s="44"/>
      <c r="O122" s="74"/>
    </row>
    <row r="123" spans="1:15" ht="12.75">
      <c r="A123" s="6">
        <v>42482</v>
      </c>
      <c r="B123" s="2">
        <v>0.6666666666666666</v>
      </c>
      <c r="C123" s="3"/>
      <c r="D123" s="9">
        <v>8.747155712987109</v>
      </c>
      <c r="E123" s="5">
        <v>0.9493976084683833</v>
      </c>
      <c r="G123" s="45"/>
      <c r="H123" s="41"/>
      <c r="I123" s="18"/>
      <c r="J123" s="42"/>
      <c r="K123" s="46"/>
      <c r="N123" s="44"/>
      <c r="O123" s="74"/>
    </row>
    <row r="124" spans="1:15" ht="12.75">
      <c r="A124" s="6">
        <v>42483</v>
      </c>
      <c r="B124" s="2">
        <v>1</v>
      </c>
      <c r="C124" s="3"/>
      <c r="D124" s="9">
        <v>8.747155712987109</v>
      </c>
      <c r="E124" s="5">
        <v>0.861554081393804</v>
      </c>
      <c r="G124" s="45"/>
      <c r="H124" s="41"/>
      <c r="I124" s="18"/>
      <c r="J124" s="42"/>
      <c r="K124" s="46"/>
      <c r="N124" s="44"/>
      <c r="O124" s="74"/>
    </row>
    <row r="125" spans="1:15" ht="12.75">
      <c r="A125" s="6">
        <v>42484</v>
      </c>
      <c r="B125" s="2">
        <v>1.3333333333333333</v>
      </c>
      <c r="C125" s="3"/>
      <c r="D125" s="9">
        <v>8.747155712987109</v>
      </c>
      <c r="E125" s="5">
        <v>0.7347741508630649</v>
      </c>
      <c r="G125" s="45"/>
      <c r="H125" s="41"/>
      <c r="I125" s="18"/>
      <c r="J125" s="42"/>
      <c r="K125" s="46"/>
      <c r="N125" s="44"/>
      <c r="O125" s="74"/>
    </row>
    <row r="126" spans="1:15" ht="12.75">
      <c r="A126" s="6">
        <v>42485</v>
      </c>
      <c r="B126" s="2">
        <v>1</v>
      </c>
      <c r="C126" s="11" t="s">
        <v>29</v>
      </c>
      <c r="D126" s="9">
        <v>8.747155712987109</v>
      </c>
      <c r="E126" s="5">
        <v>0.5747874102144044</v>
      </c>
      <c r="G126" s="45">
        <v>42485</v>
      </c>
      <c r="H126" s="41">
        <v>42477</v>
      </c>
      <c r="I126" s="18">
        <v>6.01</v>
      </c>
      <c r="J126" s="42">
        <v>1.3311148086522464</v>
      </c>
      <c r="K126" s="43" t="s">
        <v>180</v>
      </c>
      <c r="N126" s="44">
        <v>6.794596352235167</v>
      </c>
      <c r="O126" s="74">
        <v>3.8</v>
      </c>
    </row>
    <row r="127" spans="1:15" ht="12.75">
      <c r="A127" s="6">
        <v>42486</v>
      </c>
      <c r="B127" s="2">
        <v>1</v>
      </c>
      <c r="C127" s="11" t="s">
        <v>30</v>
      </c>
      <c r="D127" s="9">
        <v>8.747155712987109</v>
      </c>
      <c r="E127" s="5">
        <v>0.3888241754733287</v>
      </c>
      <c r="G127" s="45"/>
      <c r="H127" s="41"/>
      <c r="I127" s="18"/>
      <c r="J127" s="42"/>
      <c r="K127" s="43"/>
      <c r="N127" s="44"/>
      <c r="O127" s="74"/>
    </row>
    <row r="128" spans="1:15" ht="12.75">
      <c r="A128" s="6">
        <v>42487</v>
      </c>
      <c r="B128" s="2">
        <v>0.6666666666666666</v>
      </c>
      <c r="C128" s="12"/>
      <c r="D128" s="9">
        <v>8.747155712987109</v>
      </c>
      <c r="E128" s="5">
        <v>0.18528872408711256</v>
      </c>
      <c r="G128" s="45"/>
      <c r="H128" s="41"/>
      <c r="I128" s="18"/>
      <c r="J128" s="42"/>
      <c r="K128" s="43"/>
      <c r="N128" s="44"/>
      <c r="O128" s="74"/>
    </row>
    <row r="129" spans="1:15" ht="12.75">
      <c r="A129" s="6">
        <v>42488</v>
      </c>
      <c r="B129" s="2">
        <v>0.6666666666666666</v>
      </c>
      <c r="C129" s="11" t="s">
        <v>31</v>
      </c>
      <c r="D129" s="9">
        <v>8.747155712987109</v>
      </c>
      <c r="E129" s="5">
        <v>-0.026620521437776025</v>
      </c>
      <c r="G129" s="45"/>
      <c r="H129" s="41"/>
      <c r="I129" s="18"/>
      <c r="J129" s="42"/>
      <c r="K129" s="43"/>
      <c r="N129" s="44"/>
      <c r="O129" s="74"/>
    </row>
    <row r="130" spans="1:15" ht="12.75">
      <c r="A130" s="6">
        <v>42489</v>
      </c>
      <c r="B130" s="2">
        <v>1.3333333333333333</v>
      </c>
      <c r="C130" s="12"/>
      <c r="D130" s="9">
        <v>8.747155712987109</v>
      </c>
      <c r="E130" s="5">
        <v>-0.23732669987111552</v>
      </c>
      <c r="G130" s="45">
        <v>42489</v>
      </c>
      <c r="H130" s="41">
        <v>42477</v>
      </c>
      <c r="I130" s="18">
        <v>5.98</v>
      </c>
      <c r="J130" s="42">
        <v>2.0066889632107023</v>
      </c>
      <c r="K130" s="46" t="s">
        <v>181</v>
      </c>
      <c r="N130" s="44">
        <v>3.681343455971409</v>
      </c>
      <c r="O130" s="74">
        <v>7</v>
      </c>
    </row>
    <row r="131" spans="1:15" ht="12.75">
      <c r="A131" s="6">
        <v>42490</v>
      </c>
      <c r="B131" s="2">
        <v>1.6666666666666667</v>
      </c>
      <c r="C131" s="12"/>
      <c r="D131" s="9">
        <v>8.747155712987109</v>
      </c>
      <c r="E131" s="5">
        <v>-0.43730732045885534</v>
      </c>
      <c r="G131" s="45">
        <v>42490</v>
      </c>
      <c r="H131" s="41">
        <v>42492</v>
      </c>
      <c r="I131" s="18">
        <v>3.51</v>
      </c>
      <c r="J131" s="42">
        <v>-0.5698005698005698</v>
      </c>
      <c r="K131" s="3" t="s">
        <v>105</v>
      </c>
      <c r="N131" s="44">
        <v>3.42852425472632</v>
      </c>
      <c r="O131" s="74">
        <v>2.8</v>
      </c>
    </row>
    <row r="132" spans="1:15" ht="12.75">
      <c r="A132" s="6">
        <v>42491</v>
      </c>
      <c r="B132" s="2">
        <v>1.3333333333333333</v>
      </c>
      <c r="C132" s="12"/>
      <c r="D132" s="9">
        <v>8.747155712987109</v>
      </c>
      <c r="E132" s="5">
        <v>-0.6175246149461915</v>
      </c>
      <c r="G132" s="38"/>
      <c r="H132" s="41"/>
      <c r="I132" s="18"/>
      <c r="J132" s="42" t="s">
        <v>154</v>
      </c>
      <c r="K132" s="39" t="s">
        <v>106</v>
      </c>
      <c r="N132" s="44"/>
      <c r="O132" s="74"/>
    </row>
    <row r="133" spans="1:15" ht="12.75">
      <c r="A133" s="6">
        <v>42492</v>
      </c>
      <c r="B133" s="2">
        <v>1.3333333333333333</v>
      </c>
      <c r="C133" s="12"/>
      <c r="D133" s="9">
        <v>8.747155712987109</v>
      </c>
      <c r="E133" s="5">
        <v>-0.7698339834299055</v>
      </c>
      <c r="G133" s="38"/>
      <c r="H133" s="41"/>
      <c r="I133" s="18"/>
      <c r="J133" s="42"/>
      <c r="K133" s="39"/>
      <c r="N133" s="44"/>
      <c r="O133" s="74"/>
    </row>
    <row r="134" spans="1:15" ht="12.75">
      <c r="A134" s="6">
        <v>42493</v>
      </c>
      <c r="B134" s="2">
        <v>0.6666666666666666</v>
      </c>
      <c r="C134" s="12"/>
      <c r="D134" s="9">
        <v>8.747155712987109</v>
      </c>
      <c r="E134" s="5">
        <v>-0.8873520750565708</v>
      </c>
      <c r="G134" s="38"/>
      <c r="H134" s="41"/>
      <c r="I134" s="18"/>
      <c r="J134" s="42"/>
      <c r="K134" s="39"/>
      <c r="N134" s="44"/>
      <c r="O134" s="74"/>
    </row>
    <row r="135" spans="1:15" ht="12.75">
      <c r="A135" s="6">
        <v>42494</v>
      </c>
      <c r="B135" s="2">
        <v>0.67</v>
      </c>
      <c r="C135" s="11" t="s">
        <v>32</v>
      </c>
      <c r="D135" s="9">
        <v>8.747155712987109</v>
      </c>
      <c r="E135" s="5">
        <v>-0.9647678688145154</v>
      </c>
      <c r="G135" s="45">
        <v>42494</v>
      </c>
      <c r="H135" s="41">
        <v>42500</v>
      </c>
      <c r="I135" s="18">
        <v>9.04</v>
      </c>
      <c r="J135" s="42">
        <v>-0.6637168141592921</v>
      </c>
      <c r="K135" s="46" t="s">
        <v>182</v>
      </c>
      <c r="N135" s="44">
        <v>2.6197936148144527</v>
      </c>
      <c r="O135" s="74">
        <v>4.8</v>
      </c>
    </row>
    <row r="136" spans="1:15" ht="12.75">
      <c r="A136" s="6">
        <v>42495</v>
      </c>
      <c r="B136" s="2">
        <v>1</v>
      </c>
      <c r="C136" s="12"/>
      <c r="D136" s="9">
        <v>8.747155712987109</v>
      </c>
      <c r="E136" s="5">
        <v>-0.9985826956767618</v>
      </c>
      <c r="G136" s="45"/>
      <c r="H136" s="41"/>
      <c r="I136" s="18"/>
      <c r="J136" s="42"/>
      <c r="K136" s="46"/>
      <c r="N136" s="44"/>
      <c r="O136" s="74"/>
    </row>
    <row r="137" spans="1:15" ht="12.75">
      <c r="A137" s="6">
        <v>42496</v>
      </c>
      <c r="B137" s="2">
        <v>1</v>
      </c>
      <c r="C137" s="10" t="s">
        <v>33</v>
      </c>
      <c r="D137" s="9">
        <v>8.747155712987109</v>
      </c>
      <c r="E137" s="5">
        <v>-0.9872683547213433</v>
      </c>
      <c r="G137" s="45"/>
      <c r="H137" s="41"/>
      <c r="I137" s="18"/>
      <c r="J137" s="42"/>
      <c r="K137" s="46"/>
      <c r="N137" s="44"/>
      <c r="O137" s="74"/>
    </row>
    <row r="138" spans="1:15" ht="12.75">
      <c r="A138" s="6">
        <v>42497</v>
      </c>
      <c r="B138" s="2">
        <v>1</v>
      </c>
      <c r="C138" s="3"/>
      <c r="D138" s="9">
        <v>8.747155712987109</v>
      </c>
      <c r="E138" s="5">
        <v>-0.9313361774523399</v>
      </c>
      <c r="G138" s="45"/>
      <c r="H138" s="41"/>
      <c r="I138" s="18"/>
      <c r="J138" s="42"/>
      <c r="K138" s="46"/>
      <c r="N138" s="44"/>
      <c r="O138" s="74"/>
    </row>
    <row r="139" spans="1:15" ht="12.75">
      <c r="A139" s="6">
        <v>42498</v>
      </c>
      <c r="B139" s="2">
        <v>1</v>
      </c>
      <c r="C139" s="3"/>
      <c r="D139" s="9">
        <v>8.747155712987109</v>
      </c>
      <c r="E139" s="5">
        <v>-0.8333139190825174</v>
      </c>
      <c r="G139" s="45"/>
      <c r="H139" s="41"/>
      <c r="I139" s="18"/>
      <c r="J139" s="42"/>
      <c r="K139" s="46"/>
      <c r="N139" s="44"/>
      <c r="O139" s="74"/>
    </row>
    <row r="140" spans="1:15" ht="12.75">
      <c r="A140" s="6">
        <v>42499</v>
      </c>
      <c r="B140" s="2">
        <v>2</v>
      </c>
      <c r="C140" s="3"/>
      <c r="D140" s="9">
        <v>8.747155712987109</v>
      </c>
      <c r="E140" s="5">
        <v>-0.6976315211349883</v>
      </c>
      <c r="G140" s="45">
        <v>42499</v>
      </c>
      <c r="H140" s="41">
        <v>42506</v>
      </c>
      <c r="I140" s="18">
        <v>6.02</v>
      </c>
      <c r="J140" s="42">
        <v>-1.1627906976744187</v>
      </c>
      <c r="K140" s="43" t="s">
        <v>183</v>
      </c>
      <c r="N140" s="44">
        <v>5.3323809221999445</v>
      </c>
      <c r="O140" s="74">
        <v>3.9</v>
      </c>
    </row>
    <row r="141" spans="1:15" ht="12.75">
      <c r="A141" s="6">
        <v>42500</v>
      </c>
      <c r="B141" s="2">
        <v>1.67</v>
      </c>
      <c r="C141" s="3"/>
      <c r="D141" s="9">
        <v>8.747155712987109</v>
      </c>
      <c r="E141" s="5">
        <v>-0.5304209081197381</v>
      </c>
      <c r="G141" s="45"/>
      <c r="H141" s="41"/>
      <c r="I141" s="18"/>
      <c r="J141" s="42"/>
      <c r="K141" s="43"/>
      <c r="N141" s="44"/>
      <c r="O141" s="74"/>
    </row>
    <row r="142" spans="1:15" ht="12.75">
      <c r="A142" s="6">
        <v>42501</v>
      </c>
      <c r="B142" s="2">
        <v>1.33</v>
      </c>
      <c r="C142" s="12"/>
      <c r="D142" s="9">
        <v>8.747155712987109</v>
      </c>
      <c r="E142" s="5">
        <v>-0.3392388661180364</v>
      </c>
      <c r="G142" s="45"/>
      <c r="H142" s="41"/>
      <c r="I142" s="18"/>
      <c r="J142" s="42"/>
      <c r="K142" s="43"/>
      <c r="N142" s="44"/>
      <c r="O142" s="74"/>
    </row>
    <row r="143" spans="1:15" ht="12.75">
      <c r="A143" s="6">
        <v>42502</v>
      </c>
      <c r="B143" s="2">
        <v>1</v>
      </c>
      <c r="C143" s="12"/>
      <c r="D143" s="9">
        <v>8.747155712987109</v>
      </c>
      <c r="E143" s="5">
        <v>-0.13272552728371792</v>
      </c>
      <c r="G143" s="45">
        <v>42502</v>
      </c>
      <c r="H143" s="41">
        <v>42488</v>
      </c>
      <c r="I143" s="18">
        <v>5.96</v>
      </c>
      <c r="J143" s="42">
        <v>2.348993288590604</v>
      </c>
      <c r="K143" s="46" t="s">
        <v>184</v>
      </c>
      <c r="N143" s="44">
        <v>6.410550016135575</v>
      </c>
      <c r="O143" s="74">
        <v>5.6</v>
      </c>
    </row>
    <row r="144" spans="1:15" ht="12.75">
      <c r="A144" s="6">
        <v>42503</v>
      </c>
      <c r="B144" s="2">
        <v>0.67</v>
      </c>
      <c r="C144" s="12"/>
      <c r="D144" s="9">
        <v>8.747155712987109</v>
      </c>
      <c r="E144" s="5">
        <v>0.07978610555308707</v>
      </c>
      <c r="G144" s="45"/>
      <c r="H144" s="41"/>
      <c r="I144" s="18"/>
      <c r="J144" s="42"/>
      <c r="K144" s="46"/>
      <c r="N144" s="44"/>
      <c r="O144" s="74"/>
    </row>
    <row r="145" spans="1:15" ht="12.75">
      <c r="A145" s="6">
        <v>42504</v>
      </c>
      <c r="B145" s="2">
        <v>0.67</v>
      </c>
      <c r="C145" s="12"/>
      <c r="D145" s="9">
        <v>8.747155712987109</v>
      </c>
      <c r="E145" s="5">
        <v>0.2886919473396239</v>
      </c>
      <c r="G145" s="45"/>
      <c r="H145" s="41"/>
      <c r="I145" s="18"/>
      <c r="J145" s="42"/>
      <c r="K145" s="46"/>
      <c r="N145" s="44"/>
      <c r="O145" s="74"/>
    </row>
    <row r="146" spans="1:15" ht="12.75">
      <c r="A146" s="6">
        <v>42505</v>
      </c>
      <c r="B146" s="2">
        <v>1.33</v>
      </c>
      <c r="C146" s="11" t="s">
        <v>34</v>
      </c>
      <c r="D146" s="9">
        <v>8.747155712987109</v>
      </c>
      <c r="E146" s="5">
        <v>0.4845508703326426</v>
      </c>
      <c r="G146" s="45">
        <v>42506</v>
      </c>
      <c r="H146" s="41">
        <v>42508</v>
      </c>
      <c r="I146" s="18">
        <v>6.23</v>
      </c>
      <c r="J146" s="42">
        <v>-0.32102728731942215</v>
      </c>
      <c r="K146" s="43" t="s">
        <v>138</v>
      </c>
      <c r="N146" s="44">
        <v>1.7078703772837027</v>
      </c>
      <c r="O146" s="74">
        <v>2.8</v>
      </c>
    </row>
    <row r="147" spans="1:15" ht="12.75">
      <c r="A147" s="6">
        <v>42506</v>
      </c>
      <c r="B147" s="2">
        <v>1.67</v>
      </c>
      <c r="C147" s="11" t="s">
        <v>35</v>
      </c>
      <c r="D147" s="9">
        <v>8.747155712987109</v>
      </c>
      <c r="E147" s="5">
        <v>0.6585113790650401</v>
      </c>
      <c r="G147" s="45">
        <v>42506</v>
      </c>
      <c r="H147" s="41">
        <v>42509</v>
      </c>
      <c r="I147" s="18">
        <v>4.47</v>
      </c>
      <c r="J147" s="42">
        <v>-0.6711409395973155</v>
      </c>
      <c r="K147" s="43" t="s">
        <v>185</v>
      </c>
      <c r="N147" s="44">
        <v>3.5704806880796873</v>
      </c>
      <c r="O147" s="74">
        <v>2.8</v>
      </c>
    </row>
    <row r="148" spans="1:15" ht="12.75">
      <c r="A148" s="6">
        <v>42507</v>
      </c>
      <c r="B148" s="2">
        <v>1</v>
      </c>
      <c r="C148" s="12"/>
      <c r="D148" s="9">
        <v>8.747155712987109</v>
      </c>
      <c r="E148" s="5">
        <v>0.8027116379309648</v>
      </c>
      <c r="G148" s="45"/>
      <c r="H148" s="41"/>
      <c r="I148" s="18"/>
      <c r="J148" s="42"/>
      <c r="K148" s="43"/>
      <c r="N148" s="44"/>
      <c r="O148" s="74"/>
    </row>
    <row r="149" spans="1:15" ht="12.75">
      <c r="A149" s="6">
        <v>42508</v>
      </c>
      <c r="B149" s="2">
        <v>1</v>
      </c>
      <c r="C149" s="12"/>
      <c r="D149" s="9">
        <v>8.747155712987109</v>
      </c>
      <c r="E149" s="5">
        <v>0.9106347728549136</v>
      </c>
      <c r="G149" s="45">
        <v>42509</v>
      </c>
      <c r="H149" s="41">
        <v>42506</v>
      </c>
      <c r="I149" s="18">
        <v>5.98</v>
      </c>
      <c r="J149" s="42">
        <v>0.5016722408026756</v>
      </c>
      <c r="K149" s="46" t="s">
        <v>186</v>
      </c>
      <c r="N149" s="44">
        <v>1.5367381371078463</v>
      </c>
      <c r="O149" s="74">
        <v>4.9</v>
      </c>
    </row>
    <row r="150" spans="1:15" ht="12.75">
      <c r="A150" s="6">
        <v>42509</v>
      </c>
      <c r="B150" s="2">
        <v>1.33</v>
      </c>
      <c r="C150" s="12"/>
      <c r="D150" s="9">
        <v>8.747155712987109</v>
      </c>
      <c r="E150" s="5">
        <v>0.9774033898178668</v>
      </c>
      <c r="G150" s="45">
        <v>42509</v>
      </c>
      <c r="H150" s="41">
        <v>42512</v>
      </c>
      <c r="I150" s="18">
        <v>5.97</v>
      </c>
      <c r="J150" s="42">
        <v>-0.5025125628140704</v>
      </c>
      <c r="K150" s="46" t="s">
        <v>187</v>
      </c>
      <c r="N150" s="44">
        <v>1.5393122378400206</v>
      </c>
      <c r="O150" s="74">
        <v>4.9</v>
      </c>
    </row>
    <row r="151" spans="1:15" ht="12.75">
      <c r="A151" s="6">
        <v>42510</v>
      </c>
      <c r="B151" s="2">
        <v>1.67</v>
      </c>
      <c r="C151" s="12"/>
      <c r="D151" s="9">
        <v>7.179306993616173</v>
      </c>
      <c r="E151" s="5">
        <v>1</v>
      </c>
      <c r="G151" s="45">
        <v>42511</v>
      </c>
      <c r="H151" s="41">
        <v>42502</v>
      </c>
      <c r="I151" s="18">
        <v>6.02</v>
      </c>
      <c r="J151" s="42">
        <v>1.495016611295681</v>
      </c>
      <c r="K151" s="46" t="s">
        <v>188</v>
      </c>
      <c r="N151" s="44">
        <v>3.5263077986864126</v>
      </c>
      <c r="O151" s="74">
        <v>5.5</v>
      </c>
    </row>
    <row r="152" spans="1:15" ht="12.75">
      <c r="A152" s="6">
        <v>42511</v>
      </c>
      <c r="B152" s="2">
        <v>1</v>
      </c>
      <c r="C152" s="16" t="s">
        <v>36</v>
      </c>
      <c r="D152" s="9">
        <v>7.179306993616173</v>
      </c>
      <c r="E152" s="5">
        <v>0.9774033898178691</v>
      </c>
      <c r="G152" s="45">
        <v>42511</v>
      </c>
      <c r="H152" s="41">
        <v>42533</v>
      </c>
      <c r="I152" s="18">
        <v>5.02</v>
      </c>
      <c r="J152" s="42">
        <v>-4.382470119521913</v>
      </c>
      <c r="K152" s="46" t="s">
        <v>189</v>
      </c>
      <c r="N152" s="44">
        <v>8.58397974453361</v>
      </c>
      <c r="O152" s="74">
        <v>5.9</v>
      </c>
    </row>
    <row r="153" spans="1:15" ht="12.75">
      <c r="A153" s="6">
        <v>42512</v>
      </c>
      <c r="B153" s="2">
        <v>1</v>
      </c>
      <c r="C153" s="7"/>
      <c r="D153" s="9">
        <v>7.179306993616173</v>
      </c>
      <c r="E153" s="5">
        <v>0.9106347728549137</v>
      </c>
      <c r="G153" s="45"/>
      <c r="H153" s="41"/>
      <c r="I153" s="18"/>
      <c r="J153" s="42"/>
      <c r="K153" s="46"/>
      <c r="N153" s="44"/>
      <c r="O153" s="74"/>
    </row>
    <row r="154" spans="1:15" ht="12.75">
      <c r="A154" s="6">
        <v>42513</v>
      </c>
      <c r="B154" s="2">
        <v>1</v>
      </c>
      <c r="C154" s="7"/>
      <c r="D154" s="9">
        <v>7.179306993616173</v>
      </c>
      <c r="E154" s="5">
        <v>0.8027116379309647</v>
      </c>
      <c r="G154" s="45"/>
      <c r="H154" s="41"/>
      <c r="I154" s="18"/>
      <c r="J154" s="42"/>
      <c r="K154" s="46"/>
      <c r="N154" s="44"/>
      <c r="O154" s="74"/>
    </row>
    <row r="155" spans="1:15" ht="12.75">
      <c r="A155" s="6">
        <v>42514</v>
      </c>
      <c r="B155" s="2">
        <v>0.67</v>
      </c>
      <c r="C155" s="7"/>
      <c r="D155" s="9">
        <v>7.179306993616173</v>
      </c>
      <c r="E155" s="5">
        <v>0.6585113790650403</v>
      </c>
      <c r="G155" s="45"/>
      <c r="H155" s="41"/>
      <c r="I155" s="18"/>
      <c r="J155" s="42"/>
      <c r="K155" s="46"/>
      <c r="N155" s="44"/>
      <c r="O155" s="74"/>
    </row>
    <row r="156" spans="1:15" ht="12.75">
      <c r="A156" s="6">
        <v>42515</v>
      </c>
      <c r="B156" s="2">
        <v>0.67</v>
      </c>
      <c r="C156" s="8"/>
      <c r="D156" s="9">
        <v>7.179306993616173</v>
      </c>
      <c r="E156" s="5">
        <v>0.4845508703326428</v>
      </c>
      <c r="G156" s="45">
        <v>42515</v>
      </c>
      <c r="H156" s="41">
        <v>42505</v>
      </c>
      <c r="I156" s="18">
        <v>6.02</v>
      </c>
      <c r="J156" s="42">
        <v>1.6611295681063125</v>
      </c>
      <c r="K156" s="43" t="s">
        <v>190</v>
      </c>
      <c r="N156" s="44">
        <v>3.903092374464209</v>
      </c>
      <c r="O156" s="74">
        <v>5.3</v>
      </c>
    </row>
    <row r="157" spans="1:15" ht="12.75">
      <c r="A157" s="6">
        <v>42516</v>
      </c>
      <c r="B157" s="2">
        <v>1.33</v>
      </c>
      <c r="C157" s="8"/>
      <c r="D157" s="9">
        <v>7.179306993616173</v>
      </c>
      <c r="E157" s="5">
        <v>0.28869194733962433</v>
      </c>
      <c r="G157" s="45"/>
      <c r="H157" s="41"/>
      <c r="I157" s="18"/>
      <c r="J157" s="42"/>
      <c r="K157" s="43"/>
      <c r="N157" s="44"/>
      <c r="O157" s="74"/>
    </row>
    <row r="158" spans="1:15" ht="12.75">
      <c r="A158" s="6">
        <v>42517</v>
      </c>
      <c r="B158" s="2">
        <v>1</v>
      </c>
      <c r="C158" s="8"/>
      <c r="D158" s="9">
        <v>7.179306993616173</v>
      </c>
      <c r="E158" s="5">
        <v>0.07978610555307603</v>
      </c>
      <c r="G158" s="45"/>
      <c r="H158" s="41"/>
      <c r="I158" s="18"/>
      <c r="J158" s="42"/>
      <c r="K158" s="43"/>
      <c r="N158" s="44"/>
      <c r="O158" s="74"/>
    </row>
    <row r="159" spans="1:15" ht="12.75">
      <c r="A159" s="6">
        <v>42518</v>
      </c>
      <c r="B159" s="2">
        <v>1</v>
      </c>
      <c r="C159" s="8"/>
      <c r="D159" s="9">
        <v>7.179306993616173</v>
      </c>
      <c r="E159" s="5">
        <v>-0.13272552728371745</v>
      </c>
      <c r="G159" s="45">
        <v>42518</v>
      </c>
      <c r="H159" s="41">
        <v>42535</v>
      </c>
      <c r="I159" s="18">
        <v>6.25</v>
      </c>
      <c r="J159" s="42">
        <v>-2.72</v>
      </c>
      <c r="K159" s="46" t="s">
        <v>191</v>
      </c>
      <c r="N159" s="44">
        <v>0.7966247259737793</v>
      </c>
      <c r="O159" s="74">
        <v>7.2</v>
      </c>
    </row>
    <row r="160" spans="1:15" ht="12.75">
      <c r="A160" s="6">
        <v>42519</v>
      </c>
      <c r="B160" s="2">
        <v>0.67</v>
      </c>
      <c r="C160" s="8"/>
      <c r="D160" s="9">
        <v>7.179306993616173</v>
      </c>
      <c r="E160" s="5">
        <v>-0.3392388661180255</v>
      </c>
      <c r="G160" s="45"/>
      <c r="H160" s="41"/>
      <c r="I160" s="18"/>
      <c r="J160" s="42"/>
      <c r="K160" s="46"/>
      <c r="N160" s="44"/>
      <c r="O160" s="74"/>
    </row>
    <row r="161" spans="1:15" ht="12.75">
      <c r="A161" s="6">
        <v>42520</v>
      </c>
      <c r="B161" s="2">
        <v>1.33</v>
      </c>
      <c r="C161" s="8"/>
      <c r="D161" s="9">
        <v>7.179306993616173</v>
      </c>
      <c r="E161" s="5">
        <v>-0.530420908119747</v>
      </c>
      <c r="G161" s="45"/>
      <c r="H161" s="41"/>
      <c r="I161" s="18"/>
      <c r="J161" s="42"/>
      <c r="K161" s="46"/>
      <c r="N161" s="44"/>
      <c r="O161" s="74"/>
    </row>
    <row r="162" spans="1:15" ht="12.75">
      <c r="A162" s="6">
        <v>42521</v>
      </c>
      <c r="B162" s="2">
        <v>1.33</v>
      </c>
      <c r="C162" s="8"/>
      <c r="D162" s="9">
        <v>7.179306993616173</v>
      </c>
      <c r="E162" s="5">
        <v>-0.697631521134988</v>
      </c>
      <c r="G162" s="45">
        <v>42521</v>
      </c>
      <c r="H162" s="41">
        <v>42552</v>
      </c>
      <c r="I162" s="18">
        <v>12.03</v>
      </c>
      <c r="J162" s="42">
        <v>-2.57689110556941</v>
      </c>
      <c r="K162" s="46" t="s">
        <v>192</v>
      </c>
      <c r="N162" s="44">
        <v>4.7314087973525565</v>
      </c>
      <c r="O162" s="74">
        <v>5.5</v>
      </c>
    </row>
    <row r="163" spans="1:15" ht="12.75">
      <c r="A163" s="6">
        <v>42522</v>
      </c>
      <c r="B163" s="2">
        <v>1</v>
      </c>
      <c r="C163" s="8"/>
      <c r="D163" s="9">
        <v>7.179306993616173</v>
      </c>
      <c r="E163" s="5">
        <v>-0.8333139190825112</v>
      </c>
      <c r="G163" s="45"/>
      <c r="H163" s="41"/>
      <c r="I163" s="18"/>
      <c r="J163" s="42"/>
      <c r="K163" s="39" t="s">
        <v>107</v>
      </c>
      <c r="N163" s="44"/>
      <c r="O163" s="74"/>
    </row>
    <row r="164" spans="1:15" ht="12.75">
      <c r="A164" s="6">
        <v>42523</v>
      </c>
      <c r="B164" s="2">
        <v>0.67</v>
      </c>
      <c r="C164" s="11" t="s">
        <v>37</v>
      </c>
      <c r="D164" s="9">
        <v>7.179306993616173</v>
      </c>
      <c r="E164" s="5">
        <v>-0.9313361774523398</v>
      </c>
      <c r="G164" s="45">
        <v>42523</v>
      </c>
      <c r="H164" s="41">
        <v>42541</v>
      </c>
      <c r="I164" s="18">
        <v>4.43</v>
      </c>
      <c r="J164" s="42">
        <v>-4.063205417607223</v>
      </c>
      <c r="K164" s="43" t="s">
        <v>193</v>
      </c>
      <c r="N164" s="44">
        <v>14.349488739664487</v>
      </c>
      <c r="O164" s="74">
        <v>3.7</v>
      </c>
    </row>
    <row r="165" spans="1:15" ht="12.75">
      <c r="A165" s="6">
        <v>42524</v>
      </c>
      <c r="B165" s="2">
        <v>1</v>
      </c>
      <c r="C165" s="7"/>
      <c r="D165" s="9">
        <v>7.179306993616173</v>
      </c>
      <c r="E165" s="5">
        <v>-0.9872683547213433</v>
      </c>
      <c r="G165" s="45"/>
      <c r="H165" s="41"/>
      <c r="I165" s="18"/>
      <c r="J165" s="42"/>
      <c r="K165" s="43"/>
      <c r="N165" s="44"/>
      <c r="O165" s="74"/>
    </row>
    <row r="166" spans="1:15" ht="12.75">
      <c r="A166" s="6">
        <v>42525</v>
      </c>
      <c r="B166" s="2">
        <v>1</v>
      </c>
      <c r="C166" s="8"/>
      <c r="D166" s="9">
        <v>7.179306993616173</v>
      </c>
      <c r="E166" s="5">
        <v>-0.9985826956767618</v>
      </c>
      <c r="G166" s="45"/>
      <c r="H166" s="41"/>
      <c r="I166" s="18"/>
      <c r="J166" s="42"/>
      <c r="K166" s="43"/>
      <c r="N166" s="44"/>
      <c r="O166" s="74"/>
    </row>
    <row r="167" spans="1:15" ht="12.75">
      <c r="A167" s="6">
        <v>42526</v>
      </c>
      <c r="B167" s="2">
        <v>1.67</v>
      </c>
      <c r="C167" s="16" t="s">
        <v>38</v>
      </c>
      <c r="D167" s="9">
        <v>7.179306993616173</v>
      </c>
      <c r="E167" s="5">
        <v>-0.9647678688145155</v>
      </c>
      <c r="G167" s="45">
        <v>42526</v>
      </c>
      <c r="H167" s="41">
        <v>42544</v>
      </c>
      <c r="I167" s="18">
        <v>8.07</v>
      </c>
      <c r="J167" s="42">
        <v>-2.2304832713754648</v>
      </c>
      <c r="K167" s="46" t="s">
        <v>194</v>
      </c>
      <c r="N167" s="44">
        <v>2.454185981943461</v>
      </c>
      <c r="O167" s="74">
        <v>6.1</v>
      </c>
    </row>
    <row r="168" spans="1:15" ht="12.75">
      <c r="A168" s="6">
        <v>42527</v>
      </c>
      <c r="B168" s="2">
        <v>1.67</v>
      </c>
      <c r="C168" s="7"/>
      <c r="D168" s="9">
        <v>7.179306993616173</v>
      </c>
      <c r="E168" s="5">
        <v>-0.8873520750565709</v>
      </c>
      <c r="G168" s="45"/>
      <c r="H168" s="41"/>
      <c r="I168" s="18"/>
      <c r="J168" s="42"/>
      <c r="K168" s="46"/>
      <c r="N168" s="44"/>
      <c r="O168" s="74"/>
    </row>
    <row r="169" spans="1:15" ht="12.75">
      <c r="A169" s="6">
        <v>42528</v>
      </c>
      <c r="B169" s="2">
        <v>1</v>
      </c>
      <c r="C169" s="7"/>
      <c r="D169" s="9">
        <v>7.179306993616173</v>
      </c>
      <c r="E169" s="5">
        <v>-0.7698339834298986</v>
      </c>
      <c r="G169" s="45">
        <v>42528</v>
      </c>
      <c r="H169" s="41">
        <v>42533</v>
      </c>
      <c r="I169" s="18">
        <v>4.46</v>
      </c>
      <c r="J169" s="42">
        <v>-1.1210762331838564</v>
      </c>
      <c r="K169" s="49" t="s">
        <v>195</v>
      </c>
      <c r="N169" s="44">
        <v>4.171838307391401</v>
      </c>
      <c r="O169" s="74">
        <v>3.5</v>
      </c>
    </row>
    <row r="170" spans="1:15" ht="12.75">
      <c r="A170" s="6">
        <v>42529</v>
      </c>
      <c r="B170" s="2">
        <v>0.67</v>
      </c>
      <c r="C170" s="8"/>
      <c r="D170" s="9">
        <v>7.179306993616173</v>
      </c>
      <c r="E170" s="5">
        <v>-0.617524614946192</v>
      </c>
      <c r="G170" s="45"/>
      <c r="H170" s="41"/>
      <c r="I170" s="18"/>
      <c r="J170" s="42"/>
      <c r="K170" s="49"/>
      <c r="N170" s="44"/>
      <c r="O170" s="74"/>
    </row>
    <row r="171" spans="1:15" ht="12.75">
      <c r="A171" s="6">
        <v>42530</v>
      </c>
      <c r="B171" s="2">
        <v>0.67</v>
      </c>
      <c r="C171" s="12"/>
      <c r="D171" s="9">
        <v>7.179306993616173</v>
      </c>
      <c r="E171" s="5">
        <v>-0.43730732045886594</v>
      </c>
      <c r="G171" s="45"/>
      <c r="H171" s="41"/>
      <c r="I171" s="18"/>
      <c r="J171" s="42"/>
      <c r="K171" s="49"/>
      <c r="N171" s="44"/>
      <c r="O171" s="74"/>
    </row>
    <row r="172" spans="1:15" ht="12.75">
      <c r="A172" s="6">
        <v>42531</v>
      </c>
      <c r="B172" s="2">
        <v>0.67</v>
      </c>
      <c r="C172" s="8"/>
      <c r="D172" s="9">
        <v>7.179306993616173</v>
      </c>
      <c r="E172" s="5">
        <v>-0.23732669987111596</v>
      </c>
      <c r="G172" s="45"/>
      <c r="H172" s="41"/>
      <c r="I172" s="18"/>
      <c r="J172" s="42"/>
      <c r="K172" s="49"/>
      <c r="N172" s="44"/>
      <c r="O172" s="74"/>
    </row>
    <row r="173" spans="1:15" ht="12.75">
      <c r="A173" s="6">
        <v>42532</v>
      </c>
      <c r="B173" s="2">
        <v>0.67</v>
      </c>
      <c r="C173" s="8"/>
      <c r="D173" s="9">
        <v>7.179306993616173</v>
      </c>
      <c r="E173" s="5">
        <v>-0.02662052143777605</v>
      </c>
      <c r="G173" s="45"/>
      <c r="H173" s="41"/>
      <c r="I173" s="18"/>
      <c r="J173" s="42"/>
      <c r="K173" s="49"/>
      <c r="N173" s="44"/>
      <c r="O173" s="74"/>
    </row>
    <row r="174" spans="1:15" ht="12.75">
      <c r="A174" s="6">
        <v>42533</v>
      </c>
      <c r="B174" s="2">
        <v>1.33</v>
      </c>
      <c r="C174" s="8"/>
      <c r="D174" s="9">
        <v>7.179306993616173</v>
      </c>
      <c r="E174" s="5">
        <v>0.18528872408711208</v>
      </c>
      <c r="G174" s="45"/>
      <c r="H174" s="41"/>
      <c r="I174" s="18"/>
      <c r="J174" s="42"/>
      <c r="K174" s="49"/>
      <c r="N174" s="44"/>
      <c r="O174" s="74"/>
    </row>
    <row r="175" spans="1:15" ht="12.75">
      <c r="A175" s="6">
        <v>42534</v>
      </c>
      <c r="B175" s="2">
        <v>1</v>
      </c>
      <c r="C175" s="8"/>
      <c r="D175" s="9">
        <v>7.179306993616173</v>
      </c>
      <c r="E175" s="5">
        <v>0.38882417547332826</v>
      </c>
      <c r="G175" s="45"/>
      <c r="H175" s="41"/>
      <c r="I175" s="18"/>
      <c r="J175" s="42"/>
      <c r="K175" s="49"/>
      <c r="N175" s="44"/>
      <c r="O175" s="74"/>
    </row>
    <row r="176" spans="1:15" ht="12.75">
      <c r="A176" s="6">
        <v>42535</v>
      </c>
      <c r="B176" s="2">
        <v>0.67</v>
      </c>
      <c r="C176" s="8"/>
      <c r="D176" s="9">
        <v>7.179306993616173</v>
      </c>
      <c r="E176" s="5">
        <v>0.5747874102144042</v>
      </c>
      <c r="G176" s="45"/>
      <c r="H176" s="41"/>
      <c r="I176" s="18"/>
      <c r="J176" s="42"/>
      <c r="K176" s="49"/>
      <c r="N176" s="44"/>
      <c r="O176" s="74"/>
    </row>
    <row r="177" spans="1:15" ht="12.75">
      <c r="A177" s="6">
        <v>42536</v>
      </c>
      <c r="B177" s="2">
        <v>1</v>
      </c>
      <c r="C177" s="11" t="s">
        <v>39</v>
      </c>
      <c r="D177" s="9">
        <v>7.179306993616173</v>
      </c>
      <c r="E177" s="5">
        <v>0.7347741508630722</v>
      </c>
      <c r="G177" s="45"/>
      <c r="H177" s="41"/>
      <c r="I177" s="18"/>
      <c r="J177" s="42"/>
      <c r="K177" s="49"/>
      <c r="N177" s="44"/>
      <c r="O177" s="74"/>
    </row>
    <row r="178" spans="1:15" ht="12.75">
      <c r="A178" s="6">
        <v>42537</v>
      </c>
      <c r="B178" s="2">
        <v>1.33</v>
      </c>
      <c r="C178" s="8"/>
      <c r="D178" s="9">
        <v>7.179306993616173</v>
      </c>
      <c r="E178" s="5">
        <v>0.8615540813938039</v>
      </c>
      <c r="G178" s="45"/>
      <c r="H178" s="41"/>
      <c r="I178" s="18"/>
      <c r="J178" s="42"/>
      <c r="K178" s="49"/>
      <c r="N178" s="44"/>
      <c r="O178" s="74"/>
    </row>
    <row r="179" spans="1:15" ht="12.75">
      <c r="A179" s="6">
        <v>42538</v>
      </c>
      <c r="B179" s="2">
        <v>1</v>
      </c>
      <c r="C179" s="8"/>
      <c r="D179" s="9">
        <v>7.179306993616173</v>
      </c>
      <c r="E179" s="5">
        <v>0.9493976084683798</v>
      </c>
      <c r="G179" s="45"/>
      <c r="H179" s="41"/>
      <c r="I179" s="18"/>
      <c r="J179" s="42"/>
      <c r="K179" s="49"/>
      <c r="N179" s="44"/>
      <c r="O179" s="74"/>
    </row>
    <row r="180" spans="1:15" ht="12.75">
      <c r="A180" s="6">
        <v>42539</v>
      </c>
      <c r="B180" s="2">
        <v>0.67</v>
      </c>
      <c r="C180" s="11" t="s">
        <v>40</v>
      </c>
      <c r="D180" s="9">
        <v>7.336704905779763</v>
      </c>
      <c r="E180" s="5">
        <v>0.9943348002101378</v>
      </c>
      <c r="G180" s="45"/>
      <c r="H180" s="41"/>
      <c r="I180" s="18"/>
      <c r="J180" s="42"/>
      <c r="K180" s="49"/>
      <c r="N180" s="44"/>
      <c r="O180" s="74"/>
    </row>
    <row r="181" spans="1:15" ht="12.75">
      <c r="A181" s="6">
        <v>42540</v>
      </c>
      <c r="B181" s="2">
        <v>0.67</v>
      </c>
      <c r="C181" s="11" t="s">
        <v>41</v>
      </c>
      <c r="D181" s="9">
        <v>7.494102817943354</v>
      </c>
      <c r="E181" s="5">
        <v>0.9943348002101365</v>
      </c>
      <c r="G181" s="45"/>
      <c r="H181" s="41"/>
      <c r="I181" s="18"/>
      <c r="J181" s="42"/>
      <c r="K181" s="49"/>
      <c r="N181" s="44"/>
      <c r="O181" s="74"/>
    </row>
    <row r="182" spans="1:15" ht="12.75">
      <c r="A182" s="6">
        <v>42541</v>
      </c>
      <c r="B182" s="2">
        <v>0.67</v>
      </c>
      <c r="C182" s="7"/>
      <c r="D182" s="9">
        <v>7.494102817943354</v>
      </c>
      <c r="E182" s="5">
        <v>0.9493976084683833</v>
      </c>
      <c r="G182" s="45"/>
      <c r="H182" s="41"/>
      <c r="I182" s="18"/>
      <c r="J182" s="42"/>
      <c r="K182" s="49"/>
      <c r="N182" s="44"/>
      <c r="O182" s="74"/>
    </row>
    <row r="183" spans="1:15" ht="12.75">
      <c r="A183" s="6">
        <v>42542</v>
      </c>
      <c r="B183" s="2">
        <v>0.67</v>
      </c>
      <c r="C183" s="8"/>
      <c r="D183" s="9">
        <v>7.494102817943354</v>
      </c>
      <c r="E183" s="5">
        <v>0.861554081393804</v>
      </c>
      <c r="G183" s="45"/>
      <c r="H183" s="41"/>
      <c r="I183" s="18"/>
      <c r="J183" s="42"/>
      <c r="K183" s="49"/>
      <c r="N183" s="44"/>
      <c r="O183" s="74"/>
    </row>
    <row r="184" spans="1:15" ht="12.75">
      <c r="A184" s="6">
        <v>42543</v>
      </c>
      <c r="B184" s="2">
        <v>0.67</v>
      </c>
      <c r="C184" s="8"/>
      <c r="D184" s="9">
        <v>7.494102817943354</v>
      </c>
      <c r="E184" s="5">
        <v>0.7347741508630724</v>
      </c>
      <c r="G184" s="45"/>
      <c r="H184" s="41"/>
      <c r="I184" s="18"/>
      <c r="J184" s="42"/>
      <c r="K184" s="49"/>
      <c r="N184" s="44"/>
      <c r="O184" s="74"/>
    </row>
    <row r="185" spans="1:15" ht="12.75">
      <c r="A185" s="6">
        <v>42544</v>
      </c>
      <c r="B185" s="2">
        <v>1</v>
      </c>
      <c r="C185" s="8"/>
      <c r="D185" s="9">
        <v>7.494102817943354</v>
      </c>
      <c r="E185" s="5">
        <v>0.5747874102144136</v>
      </c>
      <c r="G185" s="45">
        <v>42544</v>
      </c>
      <c r="H185" s="41">
        <v>42550</v>
      </c>
      <c r="I185" s="18">
        <v>7.88</v>
      </c>
      <c r="J185" s="42">
        <v>-0.7614213197969544</v>
      </c>
      <c r="K185" s="49" t="s">
        <v>196</v>
      </c>
      <c r="N185" s="44">
        <v>2.8090133577418475</v>
      </c>
      <c r="O185" s="74">
        <v>3.7</v>
      </c>
    </row>
    <row r="186" spans="1:15" ht="12.75">
      <c r="A186" s="6">
        <v>42545</v>
      </c>
      <c r="B186" s="2">
        <v>1.33</v>
      </c>
      <c r="C186" s="8"/>
      <c r="D186" s="9">
        <v>7.494102817943354</v>
      </c>
      <c r="E186" s="5">
        <v>0.3888241754733185</v>
      </c>
      <c r="G186" s="45"/>
      <c r="H186" s="41"/>
      <c r="I186" s="18"/>
      <c r="J186" s="42"/>
      <c r="K186" s="49"/>
      <c r="N186" s="44"/>
      <c r="O186" s="74"/>
    </row>
    <row r="187" spans="1:15" ht="14.25" customHeight="1">
      <c r="A187" s="6">
        <v>42546</v>
      </c>
      <c r="B187" s="2">
        <v>1</v>
      </c>
      <c r="C187" s="8"/>
      <c r="D187" s="9">
        <v>7.494102817943354</v>
      </c>
      <c r="E187" s="5">
        <v>0.18528872408711256</v>
      </c>
      <c r="G187" s="45">
        <v>42547</v>
      </c>
      <c r="H187" s="41">
        <v>42551</v>
      </c>
      <c r="I187" s="18">
        <v>5.62</v>
      </c>
      <c r="J187" s="42">
        <v>-0.7117437722419929</v>
      </c>
      <c r="K187" s="46" t="s">
        <v>197</v>
      </c>
      <c r="N187" s="44">
        <v>0.726441607781977</v>
      </c>
      <c r="O187" s="74">
        <v>6.4</v>
      </c>
    </row>
    <row r="188" spans="1:15" ht="12.75">
      <c r="A188" s="6">
        <v>42547</v>
      </c>
      <c r="B188" s="2">
        <v>1</v>
      </c>
      <c r="C188" s="8"/>
      <c r="D188" s="9">
        <v>7.494102817943354</v>
      </c>
      <c r="E188" s="5">
        <v>-0.026620521437787124</v>
      </c>
      <c r="G188" s="45">
        <v>42547</v>
      </c>
      <c r="H188" s="41">
        <v>42560</v>
      </c>
      <c r="I188" s="18">
        <v>7.61</v>
      </c>
      <c r="J188" s="42">
        <v>-1.7082785808147174</v>
      </c>
      <c r="K188" s="46" t="s">
        <v>198</v>
      </c>
      <c r="N188" s="44">
        <v>1.7435553174951126</v>
      </c>
      <c r="O188" s="74">
        <v>6.4</v>
      </c>
    </row>
    <row r="189" spans="1:15" ht="12.75">
      <c r="A189" s="6">
        <v>42548</v>
      </c>
      <c r="B189" s="2">
        <v>1.33</v>
      </c>
      <c r="C189" s="11" t="s">
        <v>42</v>
      </c>
      <c r="D189" s="9">
        <v>7.494102817943354</v>
      </c>
      <c r="E189" s="5">
        <v>-0.23732669987111552</v>
      </c>
      <c r="G189" s="45">
        <v>42548</v>
      </c>
      <c r="H189" s="41">
        <v>42570</v>
      </c>
      <c r="I189" s="18">
        <v>6</v>
      </c>
      <c r="J189" s="42">
        <v>-3.6666666666666665</v>
      </c>
      <c r="K189" s="47" t="s">
        <v>199</v>
      </c>
      <c r="N189" s="44">
        <v>6.3475267279523635</v>
      </c>
      <c r="O189" s="74">
        <v>5.7</v>
      </c>
    </row>
    <row r="190" spans="1:15" ht="12.75">
      <c r="A190" s="6">
        <v>42549</v>
      </c>
      <c r="B190" s="2">
        <v>0.67</v>
      </c>
      <c r="C190" s="8"/>
      <c r="D190" s="9">
        <v>7.494102817943354</v>
      </c>
      <c r="E190" s="5">
        <v>-0.43730732045884535</v>
      </c>
      <c r="G190" s="45"/>
      <c r="H190" s="41"/>
      <c r="I190" s="18"/>
      <c r="J190" s="42"/>
      <c r="N190" s="44"/>
      <c r="O190" s="74"/>
    </row>
    <row r="191" spans="1:15" ht="12.75">
      <c r="A191" s="6">
        <v>42550</v>
      </c>
      <c r="B191" s="2">
        <v>0.67</v>
      </c>
      <c r="C191" s="8"/>
      <c r="D191" s="9">
        <v>7.494102817943354</v>
      </c>
      <c r="E191" s="5">
        <v>-0.6175246149461915</v>
      </c>
      <c r="G191" s="45"/>
      <c r="H191" s="41"/>
      <c r="I191" s="18"/>
      <c r="J191" s="42"/>
      <c r="K191" s="39"/>
      <c r="N191" s="44"/>
      <c r="O191" s="74"/>
    </row>
    <row r="192" spans="1:15" ht="12.75">
      <c r="A192" s="6">
        <v>42551</v>
      </c>
      <c r="B192" s="2">
        <v>1</v>
      </c>
      <c r="C192" s="8"/>
      <c r="D192" s="9">
        <v>7.494102817943354</v>
      </c>
      <c r="E192" s="5">
        <v>-0.7698339834299055</v>
      </c>
      <c r="G192" s="45"/>
      <c r="H192" s="41"/>
      <c r="I192" s="18"/>
      <c r="J192" s="42"/>
      <c r="K192" s="39"/>
      <c r="N192" s="44"/>
      <c r="O192" s="74"/>
    </row>
    <row r="193" spans="1:15" ht="12.75">
      <c r="A193" s="6">
        <v>42552</v>
      </c>
      <c r="B193" s="2">
        <v>1</v>
      </c>
      <c r="C193" s="8"/>
      <c r="D193" s="9">
        <v>7.494102817943354</v>
      </c>
      <c r="E193" s="5">
        <v>-0.8873520750565708</v>
      </c>
      <c r="G193" s="45"/>
      <c r="H193" s="41"/>
      <c r="I193" s="18"/>
      <c r="J193" s="42"/>
      <c r="K193" s="39" t="s">
        <v>108</v>
      </c>
      <c r="N193" s="44"/>
      <c r="O193" s="74"/>
    </row>
    <row r="194" spans="1:15" ht="12.75">
      <c r="A194" s="6">
        <v>42553</v>
      </c>
      <c r="B194" s="2">
        <v>1</v>
      </c>
      <c r="C194" s="8"/>
      <c r="D194" s="9">
        <v>7.494102817943354</v>
      </c>
      <c r="E194" s="5">
        <v>-0.9647678688145183</v>
      </c>
      <c r="G194" s="45">
        <v>42554</v>
      </c>
      <c r="H194" s="41">
        <v>42538</v>
      </c>
      <c r="I194" s="18">
        <v>5.06</v>
      </c>
      <c r="J194" s="42">
        <v>3.16205533596838</v>
      </c>
      <c r="K194" s="49" t="s">
        <v>109</v>
      </c>
      <c r="N194" s="44">
        <v>14.210601795868314</v>
      </c>
      <c r="O194" s="74">
        <v>3</v>
      </c>
    </row>
    <row r="195" spans="1:15" ht="12.75">
      <c r="A195" s="6">
        <v>42554</v>
      </c>
      <c r="B195" s="2">
        <v>1.33</v>
      </c>
      <c r="C195" s="8"/>
      <c r="D195" s="9">
        <v>7.494102817943354</v>
      </c>
      <c r="E195" s="5">
        <v>-0.9985826956767618</v>
      </c>
      <c r="G195" s="45">
        <v>42554</v>
      </c>
      <c r="H195" s="41">
        <v>42557</v>
      </c>
      <c r="I195" s="18">
        <v>5.62</v>
      </c>
      <c r="J195" s="42">
        <v>-0.5338078291814946</v>
      </c>
      <c r="K195" s="3" t="s">
        <v>110</v>
      </c>
      <c r="N195" s="44">
        <v>2.559129618119228</v>
      </c>
      <c r="O195" s="74">
        <v>2.7</v>
      </c>
    </row>
    <row r="196" spans="1:15" ht="12.75">
      <c r="A196" s="6">
        <v>42555</v>
      </c>
      <c r="B196" s="2">
        <v>1</v>
      </c>
      <c r="C196" s="20" t="s">
        <v>80</v>
      </c>
      <c r="D196" s="9">
        <v>7.494102817943354</v>
      </c>
      <c r="E196" s="5">
        <v>-0.9872683547213433</v>
      </c>
      <c r="G196" s="45"/>
      <c r="H196" s="41"/>
      <c r="I196" s="18"/>
      <c r="J196" s="42"/>
      <c r="K196" s="3"/>
      <c r="N196" s="44"/>
      <c r="O196" s="74"/>
    </row>
    <row r="197" spans="1:15" ht="12.75">
      <c r="A197" s="6">
        <v>42556</v>
      </c>
      <c r="B197" s="2">
        <v>0.67</v>
      </c>
      <c r="D197" s="9">
        <v>7.494102817943354</v>
      </c>
      <c r="E197" s="5">
        <v>-0.9313361774523399</v>
      </c>
      <c r="G197" s="45">
        <v>42556</v>
      </c>
      <c r="H197" s="41">
        <v>42571</v>
      </c>
      <c r="I197" s="18">
        <v>5.94</v>
      </c>
      <c r="J197" s="42">
        <v>-2.525252525252525</v>
      </c>
      <c r="K197" s="43" t="s">
        <v>111</v>
      </c>
      <c r="N197" s="44">
        <v>5.493751201005654</v>
      </c>
      <c r="O197" s="74">
        <v>5.3</v>
      </c>
    </row>
    <row r="198" spans="1:15" ht="12.75">
      <c r="A198" s="6">
        <v>42557</v>
      </c>
      <c r="B198" s="2">
        <v>0.67</v>
      </c>
      <c r="C198" s="8"/>
      <c r="D198" s="9">
        <v>7.494102817943354</v>
      </c>
      <c r="E198" s="5">
        <v>-0.8333139190825174</v>
      </c>
      <c r="G198" s="45">
        <v>42558</v>
      </c>
      <c r="H198" s="41">
        <v>42557</v>
      </c>
      <c r="I198" s="18">
        <v>6.07</v>
      </c>
      <c r="J198" s="42">
        <v>0.16474464579901152</v>
      </c>
      <c r="K198" s="43" t="s">
        <v>200</v>
      </c>
      <c r="N198" s="44">
        <v>0.7836817352970552</v>
      </c>
      <c r="O198" s="74">
        <v>2.7</v>
      </c>
    </row>
    <row r="199" spans="1:15" ht="12.75">
      <c r="A199" s="6">
        <v>42558</v>
      </c>
      <c r="B199" s="2">
        <v>0.67</v>
      </c>
      <c r="C199" s="8"/>
      <c r="D199" s="9">
        <v>7.494102817943354</v>
      </c>
      <c r="E199" s="5">
        <v>-0.6976315211349803</v>
      </c>
      <c r="G199" s="45">
        <v>42558</v>
      </c>
      <c r="H199" s="41">
        <v>42574</v>
      </c>
      <c r="I199" s="18">
        <v>7.77</v>
      </c>
      <c r="J199" s="42">
        <v>-2.0592020592020592</v>
      </c>
      <c r="K199" s="47" t="s">
        <v>201</v>
      </c>
      <c r="N199" s="44">
        <v>5.0593526553474915</v>
      </c>
      <c r="O199" s="74">
        <v>5</v>
      </c>
    </row>
    <row r="200" spans="1:15" ht="12.75">
      <c r="A200" s="6">
        <v>42559</v>
      </c>
      <c r="B200" s="2">
        <v>1</v>
      </c>
      <c r="C200" s="8"/>
      <c r="D200" s="9">
        <v>7.494102817943354</v>
      </c>
      <c r="E200" s="5">
        <v>-0.5304209081197381</v>
      </c>
      <c r="G200" s="45"/>
      <c r="H200" s="41"/>
      <c r="I200" s="18"/>
      <c r="J200" s="42"/>
      <c r="K200" s="47"/>
      <c r="N200" s="44"/>
      <c r="O200" s="74"/>
    </row>
    <row r="201" spans="1:15" ht="12.75">
      <c r="A201" s="6">
        <v>42560</v>
      </c>
      <c r="B201" s="2">
        <v>1</v>
      </c>
      <c r="C201" s="8"/>
      <c r="D201" s="9">
        <v>7.494102817943354</v>
      </c>
      <c r="E201" s="5">
        <v>-0.3392388661180364</v>
      </c>
      <c r="G201" s="45"/>
      <c r="H201" s="41"/>
      <c r="I201" s="18"/>
      <c r="J201" s="42"/>
      <c r="K201" s="47"/>
      <c r="N201" s="44"/>
      <c r="O201" s="74"/>
    </row>
    <row r="202" spans="1:15" ht="12.75">
      <c r="A202" s="6">
        <v>42561</v>
      </c>
      <c r="B202" s="2">
        <v>1</v>
      </c>
      <c r="C202" s="11" t="s">
        <v>43</v>
      </c>
      <c r="D202" s="9">
        <v>7.494102817943354</v>
      </c>
      <c r="E202" s="5">
        <v>-0.13272552728371792</v>
      </c>
      <c r="G202" s="45">
        <v>42561</v>
      </c>
      <c r="H202" s="41">
        <v>42566</v>
      </c>
      <c r="I202" s="18">
        <v>5.06</v>
      </c>
      <c r="J202" s="42">
        <v>-0.9881422924901186</v>
      </c>
      <c r="K202" s="47" t="s">
        <v>112</v>
      </c>
      <c r="N202" s="44">
        <v>1.115693794204994</v>
      </c>
      <c r="O202" s="74">
        <v>6.3</v>
      </c>
    </row>
    <row r="203" spans="1:15" ht="12.75">
      <c r="A203" s="6">
        <v>42562</v>
      </c>
      <c r="B203" s="2">
        <v>1.33</v>
      </c>
      <c r="C203" s="8"/>
      <c r="D203" s="9">
        <v>7.494102817943354</v>
      </c>
      <c r="E203" s="5">
        <v>0.07978610555307555</v>
      </c>
      <c r="G203" s="45"/>
      <c r="H203" s="41"/>
      <c r="I203" s="18"/>
      <c r="J203" s="42"/>
      <c r="K203" s="47"/>
      <c r="N203" s="44"/>
      <c r="O203" s="74"/>
    </row>
    <row r="204" spans="1:15" ht="12.75">
      <c r="A204" s="6">
        <v>42563</v>
      </c>
      <c r="B204" s="2">
        <v>1.33</v>
      </c>
      <c r="C204" s="8"/>
      <c r="D204" s="9">
        <v>7.494102817943354</v>
      </c>
      <c r="E204" s="5">
        <v>0.2886919473396137</v>
      </c>
      <c r="G204" s="45"/>
      <c r="H204" s="41"/>
      <c r="I204" s="18"/>
      <c r="J204" s="42"/>
      <c r="K204" s="47"/>
      <c r="N204" s="44"/>
      <c r="O204" s="74"/>
    </row>
    <row r="205" spans="1:15" ht="12.75">
      <c r="A205" s="6">
        <v>42564</v>
      </c>
      <c r="B205" s="2">
        <v>1</v>
      </c>
      <c r="C205" s="8"/>
      <c r="D205" s="9">
        <v>7.494102817943354</v>
      </c>
      <c r="E205" s="5">
        <v>0.4845508703326527</v>
      </c>
      <c r="G205" s="45"/>
      <c r="H205" s="41"/>
      <c r="I205" s="18"/>
      <c r="J205" s="42"/>
      <c r="K205" s="47"/>
      <c r="N205" s="44"/>
      <c r="O205" s="74"/>
    </row>
    <row r="206" spans="1:15" ht="12.75">
      <c r="A206" s="6">
        <v>42565</v>
      </c>
      <c r="B206" s="2">
        <v>1</v>
      </c>
      <c r="C206" s="8"/>
      <c r="D206" s="9">
        <v>7.494102817943354</v>
      </c>
      <c r="E206" s="5">
        <v>0.6585113790650401</v>
      </c>
      <c r="G206" s="45"/>
      <c r="H206" s="41"/>
      <c r="I206" s="18"/>
      <c r="J206" s="42"/>
      <c r="K206" s="47"/>
      <c r="N206" s="44"/>
      <c r="O206" s="74"/>
    </row>
    <row r="207" spans="1:15" ht="12.75">
      <c r="A207" s="6">
        <v>42566</v>
      </c>
      <c r="B207" s="2">
        <v>1</v>
      </c>
      <c r="C207" s="8"/>
      <c r="D207" s="9">
        <v>7.494102817943354</v>
      </c>
      <c r="E207" s="5">
        <v>0.8027116379309711</v>
      </c>
      <c r="G207" s="45"/>
      <c r="H207" s="41"/>
      <c r="I207" s="18"/>
      <c r="J207" s="42"/>
      <c r="K207" s="47"/>
      <c r="N207" s="44"/>
      <c r="O207" s="74"/>
    </row>
    <row r="208" spans="1:15" ht="12.75">
      <c r="A208" s="6">
        <v>42567</v>
      </c>
      <c r="B208" s="2">
        <v>0.6666666666666666</v>
      </c>
      <c r="C208" s="8"/>
      <c r="D208" s="9">
        <v>7.494102817943354</v>
      </c>
      <c r="E208" s="5">
        <v>0.9106347728549136</v>
      </c>
      <c r="G208" s="45">
        <v>42567</v>
      </c>
      <c r="H208" s="41">
        <v>42587</v>
      </c>
      <c r="I208" s="18">
        <v>5.99</v>
      </c>
      <c r="J208" s="42">
        <v>-3.33889816360601</v>
      </c>
      <c r="K208" s="46" t="s">
        <v>202</v>
      </c>
      <c r="N208" s="44">
        <v>7.256594633389351</v>
      </c>
      <c r="O208" s="74">
        <v>5.2</v>
      </c>
    </row>
    <row r="209" spans="1:15" ht="12.75">
      <c r="A209" s="6">
        <v>42568</v>
      </c>
      <c r="B209" s="2">
        <v>0.6666666666666666</v>
      </c>
      <c r="C209" s="8"/>
      <c r="D209" s="9">
        <v>7.494102817943354</v>
      </c>
      <c r="E209" s="5">
        <v>0.9774033898178643</v>
      </c>
      <c r="G209" s="45"/>
      <c r="H209" s="41"/>
      <c r="I209" s="18"/>
      <c r="J209" s="42"/>
      <c r="K209" s="46"/>
      <c r="N209" s="44"/>
      <c r="O209" s="74"/>
    </row>
    <row r="210" spans="1:15" ht="12.75">
      <c r="A210" s="6">
        <v>42569</v>
      </c>
      <c r="B210" s="2">
        <v>0.6666666666666666</v>
      </c>
      <c r="C210" s="8"/>
      <c r="D210" s="9">
        <v>7.494102817943354</v>
      </c>
      <c r="E210" s="5">
        <v>1</v>
      </c>
      <c r="G210" s="45">
        <v>42569</v>
      </c>
      <c r="H210" s="41">
        <v>42583</v>
      </c>
      <c r="I210" s="18">
        <v>7.5</v>
      </c>
      <c r="J210" s="42">
        <v>-1.8666666666666667</v>
      </c>
      <c r="K210" s="43" t="s">
        <v>203</v>
      </c>
      <c r="N210" s="44">
        <v>7.9422424673293275</v>
      </c>
      <c r="O210" s="74">
        <v>3.1</v>
      </c>
    </row>
    <row r="211" spans="1:15" ht="12.75">
      <c r="A211" s="6">
        <v>42570</v>
      </c>
      <c r="B211" s="2">
        <v>1</v>
      </c>
      <c r="C211" s="16" t="s">
        <v>44</v>
      </c>
      <c r="D211" s="9">
        <v>7.215442682766639</v>
      </c>
      <c r="E211" s="5">
        <v>0.9774033898178668</v>
      </c>
      <c r="G211" s="45"/>
      <c r="H211" s="41"/>
      <c r="I211" s="18"/>
      <c r="J211" s="42"/>
      <c r="K211" s="43"/>
      <c r="N211" s="44"/>
      <c r="O211" s="74"/>
    </row>
    <row r="212" spans="1:15" ht="12.75">
      <c r="A212" s="6">
        <v>42571</v>
      </c>
      <c r="B212" s="2">
        <v>1.3333333333333333</v>
      </c>
      <c r="C212" s="7"/>
      <c r="D212" s="9">
        <v>7.215442682766639</v>
      </c>
      <c r="E212" s="5">
        <v>0.9106347728549137</v>
      </c>
      <c r="G212" s="45">
        <v>42571</v>
      </c>
      <c r="H212" s="41">
        <v>42587</v>
      </c>
      <c r="I212" s="18">
        <v>8.8</v>
      </c>
      <c r="J212" s="42">
        <v>-1.8181818181818181</v>
      </c>
      <c r="K212" s="47" t="s">
        <v>204</v>
      </c>
      <c r="N212" s="44">
        <v>5.338537105472512</v>
      </c>
      <c r="O212" s="74">
        <v>4.4</v>
      </c>
    </row>
    <row r="213" spans="1:15" ht="12.75">
      <c r="A213" s="6">
        <v>42572</v>
      </c>
      <c r="B213" s="2">
        <v>1.3333333333333333</v>
      </c>
      <c r="C213" s="7"/>
      <c r="D213" s="9">
        <v>7.215442682766639</v>
      </c>
      <c r="E213" s="5">
        <v>0.802711637930958</v>
      </c>
      <c r="G213" s="45"/>
      <c r="H213" s="41"/>
      <c r="I213" s="18"/>
      <c r="J213" s="42"/>
      <c r="K213" s="47"/>
      <c r="N213" s="44"/>
      <c r="O213" s="74"/>
    </row>
    <row r="214" spans="1:15" ht="12.75">
      <c r="A214" s="6">
        <v>42573</v>
      </c>
      <c r="B214" s="2">
        <v>1.3333333333333333</v>
      </c>
      <c r="C214" s="7"/>
      <c r="D214" s="9">
        <v>7.215442682766639</v>
      </c>
      <c r="E214" s="5">
        <v>0.6585113790650403</v>
      </c>
      <c r="G214" s="45"/>
      <c r="H214" s="41"/>
      <c r="I214" s="18"/>
      <c r="J214" s="42"/>
      <c r="K214" s="47"/>
      <c r="N214" s="44"/>
      <c r="O214" s="74"/>
    </row>
    <row r="215" spans="1:15" ht="12.75">
      <c r="A215" s="6">
        <v>42574</v>
      </c>
      <c r="B215" s="2">
        <v>1.3333333333333333</v>
      </c>
      <c r="C215" s="7"/>
      <c r="D215" s="9">
        <v>7.215442682766639</v>
      </c>
      <c r="E215" s="5">
        <v>0.4845508703326428</v>
      </c>
      <c r="G215" s="45"/>
      <c r="H215" s="41"/>
      <c r="I215" s="18"/>
      <c r="J215" s="42"/>
      <c r="K215" s="47"/>
      <c r="N215" s="44"/>
      <c r="O215" s="74"/>
    </row>
    <row r="216" spans="1:15" ht="12.75">
      <c r="A216" s="6">
        <v>42575</v>
      </c>
      <c r="B216" s="2">
        <v>1</v>
      </c>
      <c r="C216" s="8"/>
      <c r="D216" s="9">
        <v>7.215442682766639</v>
      </c>
      <c r="E216" s="5">
        <v>0.28869194733962433</v>
      </c>
      <c r="G216" s="45"/>
      <c r="H216" s="41"/>
      <c r="I216" s="18"/>
      <c r="J216" s="42"/>
      <c r="K216" s="47"/>
      <c r="N216" s="44"/>
      <c r="O216" s="74"/>
    </row>
    <row r="217" spans="1:15" ht="12.75">
      <c r="A217" s="6">
        <v>42576</v>
      </c>
      <c r="B217" s="2">
        <v>1</v>
      </c>
      <c r="C217" s="8"/>
      <c r="D217" s="9">
        <v>7.215442682766639</v>
      </c>
      <c r="E217" s="5">
        <v>0.07978610555308709</v>
      </c>
      <c r="G217" s="45"/>
      <c r="H217" s="41"/>
      <c r="I217" s="18"/>
      <c r="J217" s="42"/>
      <c r="K217" s="47"/>
      <c r="N217" s="44"/>
      <c r="O217" s="74"/>
    </row>
    <row r="218" spans="1:15" ht="12.75">
      <c r="A218" s="6">
        <v>42577</v>
      </c>
      <c r="B218" s="2">
        <v>1</v>
      </c>
      <c r="C218" s="8"/>
      <c r="D218" s="9">
        <v>7.215442682766639</v>
      </c>
      <c r="E218" s="5">
        <v>-0.13272552728372844</v>
      </c>
      <c r="G218" s="45"/>
      <c r="H218" s="41"/>
      <c r="I218" s="18"/>
      <c r="J218" s="42"/>
      <c r="K218" s="43"/>
      <c r="N218" s="44"/>
      <c r="O218" s="74"/>
    </row>
    <row r="219" spans="1:15" ht="12.75">
      <c r="A219" s="6">
        <v>42578</v>
      </c>
      <c r="B219" s="2">
        <v>1</v>
      </c>
      <c r="C219" s="11" t="s">
        <v>45</v>
      </c>
      <c r="D219" s="9">
        <v>7.215442682766639</v>
      </c>
      <c r="E219" s="5">
        <v>-0.33923886611803594</v>
      </c>
      <c r="G219" s="45"/>
      <c r="H219" s="41"/>
      <c r="I219" s="18"/>
      <c r="J219" s="42"/>
      <c r="K219" s="47"/>
      <c r="N219" s="44"/>
      <c r="O219" s="74"/>
    </row>
    <row r="220" spans="1:15" ht="12.75">
      <c r="A220" s="6">
        <v>42579</v>
      </c>
      <c r="B220" s="2">
        <v>1</v>
      </c>
      <c r="C220" s="8"/>
      <c r="D220" s="9">
        <v>7.215442682766639</v>
      </c>
      <c r="E220" s="5">
        <v>-0.5304209081197375</v>
      </c>
      <c r="G220" s="45">
        <v>42579</v>
      </c>
      <c r="H220" s="41">
        <v>42573</v>
      </c>
      <c r="I220" s="18">
        <v>8.8</v>
      </c>
      <c r="J220" s="42">
        <v>0.6818181818181818</v>
      </c>
      <c r="K220" s="43" t="s">
        <v>205</v>
      </c>
      <c r="N220" s="44">
        <v>2.5649222990655165</v>
      </c>
      <c r="O220" s="74">
        <v>3.5</v>
      </c>
    </row>
    <row r="221" spans="1:15" ht="12.75">
      <c r="A221" s="6">
        <v>42580</v>
      </c>
      <c r="B221" s="2">
        <v>1.6666666666666667</v>
      </c>
      <c r="C221" s="8"/>
      <c r="D221" s="9">
        <v>7.215442682766639</v>
      </c>
      <c r="E221" s="5">
        <v>-0.697631521134988</v>
      </c>
      <c r="G221" s="45">
        <v>42581</v>
      </c>
      <c r="H221" s="41">
        <v>42565</v>
      </c>
      <c r="I221" s="18">
        <v>6.14</v>
      </c>
      <c r="J221" s="42">
        <v>2.6058631921824107</v>
      </c>
      <c r="K221" s="47" t="s">
        <v>113</v>
      </c>
      <c r="N221" s="44">
        <v>-1.1900750585425128</v>
      </c>
      <c r="O221" s="74">
        <v>7.7</v>
      </c>
    </row>
    <row r="222" spans="1:15" ht="12.75">
      <c r="A222" s="6">
        <v>42581</v>
      </c>
      <c r="B222" s="2">
        <v>1</v>
      </c>
      <c r="C222" s="8"/>
      <c r="D222" s="9">
        <v>7.215442682766639</v>
      </c>
      <c r="E222" s="5">
        <v>-0.8333139190825112</v>
      </c>
      <c r="G222" s="45">
        <v>42581</v>
      </c>
      <c r="H222" s="41">
        <v>42588</v>
      </c>
      <c r="I222" s="18">
        <v>11.09</v>
      </c>
      <c r="J222" s="42">
        <v>-0.6311992786293958</v>
      </c>
      <c r="K222" s="43" t="s">
        <v>206</v>
      </c>
      <c r="N222" s="44">
        <v>2.110294037330043</v>
      </c>
      <c r="O222" s="74">
        <v>3.9</v>
      </c>
    </row>
    <row r="223" spans="1:15" ht="12.75">
      <c r="A223" s="6">
        <v>42582</v>
      </c>
      <c r="B223" s="2">
        <v>1</v>
      </c>
      <c r="C223" s="8"/>
      <c r="D223" s="9">
        <v>7.215442682766639</v>
      </c>
      <c r="E223" s="5">
        <v>-0.9313361774523357</v>
      </c>
      <c r="G223" s="45">
        <v>42581</v>
      </c>
      <c r="H223" s="41">
        <v>42588</v>
      </c>
      <c r="I223" s="18">
        <v>10.03</v>
      </c>
      <c r="J223" s="42">
        <v>-0.6979062811565304</v>
      </c>
      <c r="K223" s="43" t="s">
        <v>207</v>
      </c>
      <c r="N223" s="44">
        <v>2.3333161389820716</v>
      </c>
      <c r="O223" s="74">
        <v>3.9</v>
      </c>
    </row>
    <row r="224" spans="1:15" ht="12.75">
      <c r="A224" s="6">
        <v>42583</v>
      </c>
      <c r="B224" s="2">
        <v>1</v>
      </c>
      <c r="C224" s="8"/>
      <c r="D224" s="9">
        <v>7.215442682766639</v>
      </c>
      <c r="E224" s="5">
        <v>-0.9872683547213451</v>
      </c>
      <c r="G224" s="45"/>
      <c r="H224" s="41"/>
      <c r="I224" s="18"/>
      <c r="J224" s="42"/>
      <c r="K224" s="39" t="s">
        <v>114</v>
      </c>
      <c r="N224" s="44"/>
      <c r="O224" s="74"/>
    </row>
    <row r="225" spans="1:15" ht="12.75">
      <c r="A225" s="6">
        <v>42584</v>
      </c>
      <c r="B225" s="2">
        <v>2</v>
      </c>
      <c r="C225" s="8"/>
      <c r="D225" s="9">
        <v>7.215442682766639</v>
      </c>
      <c r="E225" s="5">
        <v>-0.9985826956767618</v>
      </c>
      <c r="G225" s="45"/>
      <c r="H225" s="41"/>
      <c r="I225" s="18"/>
      <c r="J225" s="42"/>
      <c r="K225" s="43"/>
      <c r="N225" s="44"/>
      <c r="O225" s="74"/>
    </row>
    <row r="226" spans="1:15" ht="12.75">
      <c r="A226" s="6">
        <v>42585</v>
      </c>
      <c r="B226" s="2">
        <v>1.6666666666666667</v>
      </c>
      <c r="C226" s="16" t="s">
        <v>46</v>
      </c>
      <c r="D226" s="9">
        <v>7.215442682766639</v>
      </c>
      <c r="E226" s="5">
        <v>-0.9647678688145125</v>
      </c>
      <c r="G226" s="45">
        <v>42586</v>
      </c>
      <c r="H226" s="41">
        <v>42587</v>
      </c>
      <c r="I226" s="18">
        <v>5.99</v>
      </c>
      <c r="J226" s="42">
        <v>-0.1669449081803005</v>
      </c>
      <c r="K226" s="43" t="s">
        <v>209</v>
      </c>
      <c r="N226" s="44">
        <v>0.5939190787336137</v>
      </c>
      <c r="O226" s="74">
        <v>3.6</v>
      </c>
    </row>
    <row r="227" spans="1:15" ht="12.75">
      <c r="A227" s="6">
        <v>42586</v>
      </c>
      <c r="B227" s="2">
        <v>1.3333333333333333</v>
      </c>
      <c r="C227" s="8"/>
      <c r="D227" s="9">
        <v>7.215442682766639</v>
      </c>
      <c r="E227" s="5">
        <v>-0.8873520750565709</v>
      </c>
      <c r="G227" s="45">
        <v>42586</v>
      </c>
      <c r="H227" s="41">
        <v>42587</v>
      </c>
      <c r="I227" s="18">
        <v>5.99</v>
      </c>
      <c r="J227" s="42">
        <v>-0.1669449081803005</v>
      </c>
      <c r="K227" s="43" t="s">
        <v>210</v>
      </c>
      <c r="N227" s="44">
        <v>0.5939190787336137</v>
      </c>
      <c r="O227" s="74">
        <v>3.6</v>
      </c>
    </row>
    <row r="228" spans="1:15" ht="12.75">
      <c r="A228" s="6">
        <v>42587</v>
      </c>
      <c r="B228" s="2">
        <v>1.3333333333333333</v>
      </c>
      <c r="C228" s="8"/>
      <c r="D228" s="9">
        <v>7.215442682766639</v>
      </c>
      <c r="E228" s="5">
        <v>-0.7698339834299127</v>
      </c>
      <c r="G228" s="45">
        <v>42587</v>
      </c>
      <c r="H228" s="41">
        <v>42586</v>
      </c>
      <c r="I228" s="18">
        <v>9.26</v>
      </c>
      <c r="J228" s="42">
        <v>0.1079913606911447</v>
      </c>
      <c r="K228" s="43" t="s">
        <v>208</v>
      </c>
      <c r="N228" s="44">
        <v>0.489054166418812</v>
      </c>
      <c r="O228" s="74">
        <v>2.6</v>
      </c>
    </row>
    <row r="229" spans="1:15" ht="12.75">
      <c r="A229" s="6">
        <v>42588</v>
      </c>
      <c r="B229" s="2">
        <v>1</v>
      </c>
      <c r="C229" s="8"/>
      <c r="D229" s="9">
        <v>7.215442682766639</v>
      </c>
      <c r="E229" s="5">
        <v>-0.617524614946192</v>
      </c>
      <c r="G229" s="45"/>
      <c r="H229" s="41"/>
      <c r="I229" s="18"/>
      <c r="J229" s="42"/>
      <c r="K229" s="43"/>
      <c r="N229" s="44"/>
      <c r="O229" s="74"/>
    </row>
    <row r="230" spans="1:15" ht="12.75">
      <c r="A230" s="6">
        <v>42589</v>
      </c>
      <c r="B230" s="2">
        <v>1</v>
      </c>
      <c r="C230" s="8"/>
      <c r="D230" s="9">
        <v>7.215442682766639</v>
      </c>
      <c r="E230" s="5">
        <v>-0.43730732045885556</v>
      </c>
      <c r="G230" s="45"/>
      <c r="H230" s="41"/>
      <c r="I230" s="18"/>
      <c r="J230" s="42"/>
      <c r="K230" s="43"/>
      <c r="N230" s="44"/>
      <c r="O230" s="74"/>
    </row>
    <row r="231" spans="1:15" ht="12.75">
      <c r="A231" s="6">
        <v>42590</v>
      </c>
      <c r="B231" s="2">
        <v>1</v>
      </c>
      <c r="C231" s="8"/>
      <c r="D231" s="9">
        <v>7.215442682766639</v>
      </c>
      <c r="E231" s="5">
        <v>-0.23732669987111596</v>
      </c>
      <c r="G231" s="45"/>
      <c r="H231" s="41"/>
      <c r="I231" s="18"/>
      <c r="J231" s="42"/>
      <c r="K231" s="43"/>
      <c r="N231" s="44"/>
      <c r="O231" s="74"/>
    </row>
    <row r="232" spans="1:15" ht="12.75">
      <c r="A232" s="6">
        <v>42591</v>
      </c>
      <c r="B232" s="2">
        <v>0.6666666666666666</v>
      </c>
      <c r="C232" s="8"/>
      <c r="D232" s="9">
        <v>7.215442682766639</v>
      </c>
      <c r="E232" s="5">
        <v>-0.026620521437765395</v>
      </c>
      <c r="G232" s="45">
        <v>42591</v>
      </c>
      <c r="H232" s="41">
        <v>42588</v>
      </c>
      <c r="I232" s="18">
        <v>4.4</v>
      </c>
      <c r="J232" s="42">
        <v>0.6818181818181818</v>
      </c>
      <c r="K232" s="43" t="s">
        <v>115</v>
      </c>
      <c r="N232" s="44">
        <v>2.258800076409282</v>
      </c>
      <c r="O232" s="74">
        <v>3.7</v>
      </c>
    </row>
    <row r="233" spans="1:15" ht="12.75">
      <c r="A233" s="6">
        <v>42592</v>
      </c>
      <c r="B233" s="2">
        <v>1.3333333333333333</v>
      </c>
      <c r="C233" s="8"/>
      <c r="D233" s="9">
        <v>7.215442682766639</v>
      </c>
      <c r="E233" s="5">
        <v>0.18528872408711208</v>
      </c>
      <c r="G233" s="45">
        <v>42592</v>
      </c>
      <c r="H233" s="41">
        <v>42597</v>
      </c>
      <c r="I233" s="18">
        <v>12.2</v>
      </c>
      <c r="J233" s="42">
        <v>-0.4098360655737705</v>
      </c>
      <c r="K233" s="43" t="s">
        <v>212</v>
      </c>
      <c r="N233" s="44">
        <v>1.5917922451465027</v>
      </c>
      <c r="O233" s="74">
        <v>3.1</v>
      </c>
    </row>
    <row r="234" spans="1:15" ht="12.75">
      <c r="A234" s="6">
        <v>42593</v>
      </c>
      <c r="B234" s="2">
        <v>1.3333333333333333</v>
      </c>
      <c r="C234" s="8"/>
      <c r="D234" s="9">
        <v>7.215442682766639</v>
      </c>
      <c r="E234" s="5">
        <v>0.38882417547330783</v>
      </c>
      <c r="G234" s="45">
        <v>42594</v>
      </c>
      <c r="H234" s="41">
        <v>42568</v>
      </c>
      <c r="I234" s="18">
        <v>7.03</v>
      </c>
      <c r="J234" s="42">
        <v>3.6984352773826457</v>
      </c>
      <c r="K234" s="46" t="s">
        <v>213</v>
      </c>
      <c r="N234" s="44">
        <v>-1.0129804264389006</v>
      </c>
      <c r="O234" s="74">
        <v>7.2</v>
      </c>
    </row>
    <row r="235" spans="1:15" ht="12.75">
      <c r="A235" s="6">
        <v>42594</v>
      </c>
      <c r="B235" s="2">
        <v>1</v>
      </c>
      <c r="C235" s="8"/>
      <c r="D235" s="9">
        <v>7.215442682766639</v>
      </c>
      <c r="E235" s="5">
        <v>0.5747874102144042</v>
      </c>
      <c r="G235" s="45">
        <v>42594</v>
      </c>
      <c r="H235" s="41">
        <v>42613</v>
      </c>
      <c r="I235" s="18">
        <v>5.92</v>
      </c>
      <c r="J235" s="42">
        <v>-3.2094594594594597</v>
      </c>
      <c r="K235" s="46" t="s">
        <v>214</v>
      </c>
      <c r="N235" s="44">
        <v>-0.8790527258279884</v>
      </c>
      <c r="O235" s="74">
        <v>7.2</v>
      </c>
    </row>
    <row r="236" spans="1:15" ht="12.75">
      <c r="A236" s="6">
        <v>42595</v>
      </c>
      <c r="B236" s="2">
        <v>0.6666666666666666</v>
      </c>
      <c r="C236" s="11" t="s">
        <v>47</v>
      </c>
      <c r="D236" s="9">
        <v>7.215442682766639</v>
      </c>
      <c r="E236" s="5">
        <v>0.734774150863065</v>
      </c>
      <c r="G236" s="45">
        <v>42595</v>
      </c>
      <c r="H236" s="41">
        <v>42599</v>
      </c>
      <c r="I236" s="18">
        <v>2.5</v>
      </c>
      <c r="J236" s="42">
        <v>-1.6</v>
      </c>
      <c r="K236" s="43" t="s">
        <v>211</v>
      </c>
      <c r="N236" s="44">
        <v>6.715475162286444</v>
      </c>
      <c r="O236" s="74">
        <v>2.7</v>
      </c>
    </row>
    <row r="237" spans="1:15" ht="12.75">
      <c r="A237" s="6">
        <v>42596</v>
      </c>
      <c r="B237" s="2">
        <v>0.6666666666666666</v>
      </c>
      <c r="C237" s="8"/>
      <c r="D237" s="9">
        <v>7.215442682766639</v>
      </c>
      <c r="E237" s="5">
        <v>0.8615540813938097</v>
      </c>
      <c r="G237" s="45"/>
      <c r="H237" s="41"/>
      <c r="I237" s="18"/>
      <c r="J237" s="42"/>
      <c r="K237" s="43"/>
      <c r="N237" s="44"/>
      <c r="O237" s="74"/>
    </row>
    <row r="238" spans="1:15" ht="12.75">
      <c r="A238" s="6">
        <v>42597</v>
      </c>
      <c r="B238" s="2">
        <v>1.3333333333333333</v>
      </c>
      <c r="C238" s="8"/>
      <c r="D238" s="9">
        <v>7.215442682766639</v>
      </c>
      <c r="E238" s="5">
        <v>0.9493976084683832</v>
      </c>
      <c r="G238" s="45"/>
      <c r="H238" s="41"/>
      <c r="I238" s="18"/>
      <c r="J238" s="42"/>
      <c r="K238" s="43"/>
      <c r="N238" s="44"/>
      <c r="O238" s="74"/>
    </row>
    <row r="239" spans="1:15" ht="12.75">
      <c r="A239" s="6">
        <v>42598</v>
      </c>
      <c r="B239" s="2">
        <v>1.6666666666666667</v>
      </c>
      <c r="C239" s="8"/>
      <c r="D239" s="9">
        <v>7.215442682766639</v>
      </c>
      <c r="E239" s="5">
        <v>0.9943348002101365</v>
      </c>
      <c r="G239" s="45"/>
      <c r="H239" s="41"/>
      <c r="I239" s="18"/>
      <c r="J239" s="42"/>
      <c r="K239" s="43"/>
      <c r="N239" s="44"/>
      <c r="O239" s="74"/>
    </row>
    <row r="240" spans="1:15" ht="12.75">
      <c r="A240" s="6">
        <v>42599</v>
      </c>
      <c r="B240" s="2">
        <v>1.3333333333333333</v>
      </c>
      <c r="C240" s="16" t="s">
        <v>48</v>
      </c>
      <c r="D240" s="9">
        <v>6.347431665482245</v>
      </c>
      <c r="E240" s="5">
        <v>0.9943348002101365</v>
      </c>
      <c r="G240" s="45"/>
      <c r="H240" s="41"/>
      <c r="I240" s="18"/>
      <c r="J240" s="42"/>
      <c r="K240" s="43"/>
      <c r="N240" s="44"/>
      <c r="O240" s="74"/>
    </row>
    <row r="241" spans="1:15" ht="12.75">
      <c r="A241" s="6">
        <v>42600</v>
      </c>
      <c r="B241" s="2">
        <v>1</v>
      </c>
      <c r="C241" s="7"/>
      <c r="D241" s="9">
        <v>6.347431665482245</v>
      </c>
      <c r="E241" s="5">
        <v>0.9493976084683833</v>
      </c>
      <c r="G241" s="45"/>
      <c r="H241" s="41"/>
      <c r="I241" s="18"/>
      <c r="J241" s="42"/>
      <c r="K241" s="43"/>
      <c r="N241" s="44"/>
      <c r="O241" s="74"/>
    </row>
    <row r="242" spans="1:15" ht="12.75">
      <c r="A242" s="6">
        <v>42601</v>
      </c>
      <c r="B242" s="2">
        <v>1</v>
      </c>
      <c r="C242" s="7"/>
      <c r="D242" s="9">
        <v>6.347431665482245</v>
      </c>
      <c r="E242" s="5">
        <v>0.8615540813938096</v>
      </c>
      <c r="G242" s="45">
        <v>42601</v>
      </c>
      <c r="H242" s="41">
        <v>42618</v>
      </c>
      <c r="I242" s="18">
        <v>5.92</v>
      </c>
      <c r="J242" s="42">
        <v>-2.8716216216216215</v>
      </c>
      <c r="K242" s="46" t="s">
        <v>116</v>
      </c>
      <c r="N242" s="44">
        <v>-1.9424516654516004</v>
      </c>
      <c r="O242" s="74">
        <v>7.4</v>
      </c>
    </row>
    <row r="243" spans="1:15" ht="12.75">
      <c r="A243" s="6">
        <v>42602</v>
      </c>
      <c r="B243" s="2">
        <v>0.6666666666666666</v>
      </c>
      <c r="C243" s="7"/>
      <c r="D243" s="9">
        <v>6.347431665482245</v>
      </c>
      <c r="E243" s="5">
        <v>0.7347741508630649</v>
      </c>
      <c r="G243" s="45"/>
      <c r="H243" s="41"/>
      <c r="I243" s="18"/>
      <c r="J243" s="42"/>
      <c r="K243" s="46"/>
      <c r="N243" s="44"/>
      <c r="O243" s="74"/>
    </row>
    <row r="244" spans="1:15" ht="12.75">
      <c r="A244" s="6">
        <v>42603</v>
      </c>
      <c r="B244" s="2">
        <v>0.6666666666666666</v>
      </c>
      <c r="C244" s="7"/>
      <c r="D244" s="9">
        <v>6.347431665482245</v>
      </c>
      <c r="E244" s="5">
        <v>0.5747874102144044</v>
      </c>
      <c r="G244" s="45"/>
      <c r="H244" s="41"/>
      <c r="I244" s="18"/>
      <c r="J244" s="42"/>
      <c r="K244" s="39"/>
      <c r="N244" s="44"/>
      <c r="O244" s="74"/>
    </row>
    <row r="245" spans="1:15" ht="12.75">
      <c r="A245" s="6">
        <v>42604</v>
      </c>
      <c r="B245" s="2">
        <v>0.6666666666666666</v>
      </c>
      <c r="C245" s="11" t="s">
        <v>49</v>
      </c>
      <c r="D245" s="9">
        <v>6.347431665482245</v>
      </c>
      <c r="E245" s="5">
        <v>0.38882417547330805</v>
      </c>
      <c r="G245" s="45"/>
      <c r="H245" s="41"/>
      <c r="I245" s="18"/>
      <c r="J245" s="42"/>
      <c r="K245" s="46"/>
      <c r="N245" s="44"/>
      <c r="O245" s="74"/>
    </row>
    <row r="246" spans="1:15" ht="12.75">
      <c r="A246" s="6">
        <v>42605</v>
      </c>
      <c r="B246" s="2">
        <v>1</v>
      </c>
      <c r="C246" s="8"/>
      <c r="D246" s="9">
        <v>6.347431665482245</v>
      </c>
      <c r="E246" s="5">
        <v>0.18528872408711256</v>
      </c>
      <c r="G246" s="45">
        <v>42606</v>
      </c>
      <c r="H246" s="41">
        <v>42608</v>
      </c>
      <c r="I246" s="18">
        <v>5.91</v>
      </c>
      <c r="J246" s="42">
        <v>-0.338409475465313</v>
      </c>
      <c r="K246" s="46" t="s">
        <v>215</v>
      </c>
      <c r="N246" s="44">
        <v>0.1959056751578399</v>
      </c>
      <c r="O246" s="74">
        <v>6</v>
      </c>
    </row>
    <row r="247" spans="1:15" ht="12.75">
      <c r="A247" s="6">
        <v>42606</v>
      </c>
      <c r="B247" s="2">
        <v>1.3333333333333333</v>
      </c>
      <c r="C247" s="8"/>
      <c r="D247" s="9">
        <v>6.347431665482245</v>
      </c>
      <c r="E247" s="5">
        <v>-0.026620521437764926</v>
      </c>
      <c r="G247" s="45">
        <v>42606</v>
      </c>
      <c r="H247" s="41">
        <v>42621</v>
      </c>
      <c r="I247" s="18">
        <v>5.9</v>
      </c>
      <c r="J247" s="42">
        <v>-2.542372881355932</v>
      </c>
      <c r="K247" s="43" t="s">
        <v>137</v>
      </c>
      <c r="N247" s="44">
        <v>3.251443907012077</v>
      </c>
      <c r="O247" s="74">
        <v>5.3</v>
      </c>
    </row>
    <row r="248" spans="1:15" ht="12.75">
      <c r="A248" s="6">
        <v>42607</v>
      </c>
      <c r="B248" s="2">
        <v>1</v>
      </c>
      <c r="C248" s="8"/>
      <c r="D248" s="9">
        <v>6.347431665482245</v>
      </c>
      <c r="E248" s="5">
        <v>-0.23732669987111552</v>
      </c>
      <c r="G248" s="45"/>
      <c r="H248" s="41"/>
      <c r="I248" s="18"/>
      <c r="J248" s="42"/>
      <c r="K248" s="43"/>
      <c r="N248" s="44"/>
      <c r="O248" s="74"/>
    </row>
    <row r="249" spans="1:15" ht="12.75">
      <c r="A249" s="6">
        <v>42608</v>
      </c>
      <c r="B249" s="2">
        <v>0.6666666666666666</v>
      </c>
      <c r="C249" s="8"/>
      <c r="D249" s="9">
        <v>6.347431665482245</v>
      </c>
      <c r="E249" s="5">
        <v>-0.43730732045885534</v>
      </c>
      <c r="G249" s="45"/>
      <c r="H249" s="41"/>
      <c r="I249" s="18"/>
      <c r="J249" s="42"/>
      <c r="K249" s="43"/>
      <c r="N249" s="44"/>
      <c r="O249" s="74"/>
    </row>
    <row r="250" spans="1:15" ht="12.75">
      <c r="A250" s="6">
        <v>42609</v>
      </c>
      <c r="B250" s="2">
        <v>0.6666666666666666</v>
      </c>
      <c r="C250" s="11" t="s">
        <v>50</v>
      </c>
      <c r="D250" s="9">
        <v>6.347431665482245</v>
      </c>
      <c r="E250" s="5">
        <v>-0.6175246149461915</v>
      </c>
      <c r="G250" s="45">
        <v>42609</v>
      </c>
      <c r="H250" s="41">
        <v>42601</v>
      </c>
      <c r="I250" s="18">
        <v>5.47</v>
      </c>
      <c r="J250" s="42">
        <v>1.4625228519195612</v>
      </c>
      <c r="K250" s="43" t="s">
        <v>117</v>
      </c>
      <c r="N250" s="44">
        <v>5.984790008574738</v>
      </c>
      <c r="O250" s="74">
        <v>2.4</v>
      </c>
    </row>
    <row r="251" spans="1:15" ht="12.75">
      <c r="A251" s="6">
        <v>42610</v>
      </c>
      <c r="B251" s="2">
        <v>0.6666666666666666</v>
      </c>
      <c r="C251" s="8"/>
      <c r="D251" s="9">
        <v>6.347431665482245</v>
      </c>
      <c r="E251" s="5">
        <v>-0.7698339834299126</v>
      </c>
      <c r="G251" s="45"/>
      <c r="H251" s="41"/>
      <c r="I251" s="18"/>
      <c r="J251" s="42"/>
      <c r="N251" s="44"/>
      <c r="O251" s="74"/>
    </row>
    <row r="252" spans="1:15" ht="12.75">
      <c r="A252" s="6">
        <v>42611</v>
      </c>
      <c r="B252" s="2">
        <v>1.3333333333333333</v>
      </c>
      <c r="C252" s="8"/>
      <c r="D252" s="9">
        <v>6.347431665482245</v>
      </c>
      <c r="E252" s="5">
        <v>-0.8873520750565708</v>
      </c>
      <c r="G252" s="45"/>
      <c r="H252" s="41"/>
      <c r="I252" s="18"/>
      <c r="J252" s="42"/>
      <c r="K252" s="46"/>
      <c r="N252" s="44"/>
      <c r="O252" s="74"/>
    </row>
    <row r="253" spans="1:15" ht="12.75">
      <c r="A253" s="6">
        <v>42612</v>
      </c>
      <c r="B253" s="2">
        <v>1.6666666666666667</v>
      </c>
      <c r="C253" s="8"/>
      <c r="D253" s="9">
        <v>6.347431665482245</v>
      </c>
      <c r="E253" s="5">
        <v>-0.9647678688145125</v>
      </c>
      <c r="G253" s="45"/>
      <c r="H253" s="41"/>
      <c r="I253" s="18"/>
      <c r="J253" s="42"/>
      <c r="K253" s="46"/>
      <c r="N253" s="44"/>
      <c r="O253" s="74"/>
    </row>
    <row r="254" spans="1:15" ht="12.75">
      <c r="A254" s="6">
        <v>42613</v>
      </c>
      <c r="B254" s="2">
        <v>1.6666666666666667</v>
      </c>
      <c r="C254" s="8"/>
      <c r="D254" s="9">
        <v>6.347431665482245</v>
      </c>
      <c r="E254" s="5">
        <v>-0.9985826956767618</v>
      </c>
      <c r="G254" s="45"/>
      <c r="H254" s="41"/>
      <c r="I254" s="18"/>
      <c r="J254" s="42"/>
      <c r="K254" s="46"/>
      <c r="N254" s="44"/>
      <c r="O254" s="74"/>
    </row>
    <row r="255" spans="1:15" ht="12.75">
      <c r="A255" s="6">
        <v>42614</v>
      </c>
      <c r="B255" s="2">
        <v>1.3333333333333333</v>
      </c>
      <c r="C255" s="16" t="s">
        <v>51</v>
      </c>
      <c r="D255" s="13">
        <v>6.347431665482245</v>
      </c>
      <c r="E255" s="5">
        <v>-0.9872683547213451</v>
      </c>
      <c r="G255" s="45"/>
      <c r="H255" s="41"/>
      <c r="I255" s="18"/>
      <c r="J255" s="42"/>
      <c r="K255" s="46" t="s">
        <v>118</v>
      </c>
      <c r="N255" s="44"/>
      <c r="O255" s="74"/>
    </row>
    <row r="256" spans="1:15" ht="15" customHeight="1">
      <c r="A256" s="6">
        <v>42615</v>
      </c>
      <c r="B256" s="2">
        <v>1.3333333333333333</v>
      </c>
      <c r="C256" s="8"/>
      <c r="D256" s="9">
        <v>6.347431665482245</v>
      </c>
      <c r="E256" s="5">
        <v>-0.9313361774523358</v>
      </c>
      <c r="G256" s="45"/>
      <c r="H256" s="41"/>
      <c r="I256" s="18"/>
      <c r="J256" s="42"/>
      <c r="K256" s="46"/>
      <c r="N256" s="44"/>
      <c r="O256" s="74"/>
    </row>
    <row r="257" spans="1:15" ht="12.75">
      <c r="A257" s="6">
        <v>42616</v>
      </c>
      <c r="B257" s="2">
        <v>1.3333333333333333</v>
      </c>
      <c r="C257" s="8"/>
      <c r="D257" s="9">
        <v>6.347431665482245</v>
      </c>
      <c r="E257" s="5">
        <v>-0.8333139190825113</v>
      </c>
      <c r="G257" s="45"/>
      <c r="H257" s="41"/>
      <c r="I257" s="18"/>
      <c r="J257" s="42"/>
      <c r="K257" s="46"/>
      <c r="N257" s="44"/>
      <c r="O257" s="74"/>
    </row>
    <row r="258" spans="1:15" ht="12.75">
      <c r="A258" s="6">
        <v>42617</v>
      </c>
      <c r="B258" s="2">
        <v>1.3333333333333333</v>
      </c>
      <c r="C258" s="8"/>
      <c r="D258" s="9">
        <v>6.347431665482245</v>
      </c>
      <c r="E258" s="5">
        <v>-0.6976315211349883</v>
      </c>
      <c r="G258" s="45"/>
      <c r="H258" s="41"/>
      <c r="I258" s="18"/>
      <c r="J258" s="42"/>
      <c r="K258" s="46"/>
      <c r="N258" s="44"/>
      <c r="O258" s="74"/>
    </row>
    <row r="259" spans="1:15" ht="12.75">
      <c r="A259" s="6">
        <v>42618</v>
      </c>
      <c r="B259" s="2">
        <v>1.3333333333333333</v>
      </c>
      <c r="C259" s="8"/>
      <c r="D259" s="9">
        <v>6.347431665482245</v>
      </c>
      <c r="E259" s="5">
        <v>-0.5304209081197381</v>
      </c>
      <c r="G259" s="45"/>
      <c r="H259" s="41"/>
      <c r="I259" s="18"/>
      <c r="J259" s="42"/>
      <c r="K259" s="46"/>
      <c r="N259" s="44"/>
      <c r="O259" s="74"/>
    </row>
    <row r="260" spans="1:15" ht="12.75">
      <c r="A260" s="6">
        <v>42619</v>
      </c>
      <c r="B260" s="2">
        <v>1.3333333333333333</v>
      </c>
      <c r="C260" s="8"/>
      <c r="D260" s="9">
        <v>6.347431665482245</v>
      </c>
      <c r="E260" s="5">
        <v>-0.3392388661180364</v>
      </c>
      <c r="G260" s="45"/>
      <c r="H260" s="41"/>
      <c r="I260" s="18"/>
      <c r="J260" s="42"/>
      <c r="K260" s="46"/>
      <c r="N260" s="44"/>
      <c r="O260" s="74"/>
    </row>
    <row r="261" spans="1:15" ht="12.75">
      <c r="A261" s="6">
        <v>42620</v>
      </c>
      <c r="B261" s="2">
        <v>1</v>
      </c>
      <c r="C261" s="8"/>
      <c r="D261" s="9">
        <v>6.347431665482245</v>
      </c>
      <c r="E261" s="5">
        <v>-0.13272552728372847</v>
      </c>
      <c r="G261" s="45"/>
      <c r="H261" s="41"/>
      <c r="I261" s="18"/>
      <c r="J261" s="42"/>
      <c r="K261" s="46"/>
      <c r="N261" s="44"/>
      <c r="O261" s="74"/>
    </row>
    <row r="262" spans="1:15" ht="12.75">
      <c r="A262" s="6">
        <v>42621</v>
      </c>
      <c r="B262" s="2">
        <v>1</v>
      </c>
      <c r="C262" s="8"/>
      <c r="D262" s="9">
        <v>6.347431665482245</v>
      </c>
      <c r="E262" s="5">
        <v>0.07978610555308707</v>
      </c>
      <c r="G262" s="45"/>
      <c r="H262" s="41"/>
      <c r="I262" s="18"/>
      <c r="J262" s="42"/>
      <c r="K262" s="46"/>
      <c r="N262" s="44"/>
      <c r="O262" s="74"/>
    </row>
    <row r="263" spans="1:15" ht="15.75" customHeight="1">
      <c r="A263" s="6">
        <v>42622</v>
      </c>
      <c r="B263" s="2">
        <v>0.6666666666666666</v>
      </c>
      <c r="C263" s="8"/>
      <c r="D263" s="9">
        <v>6.347431665482245</v>
      </c>
      <c r="E263" s="5">
        <v>0.2886919473396239</v>
      </c>
      <c r="G263" s="45">
        <v>42622</v>
      </c>
      <c r="H263" s="41">
        <v>42637</v>
      </c>
      <c r="I263" s="18">
        <v>8.9</v>
      </c>
      <c r="J263" s="42">
        <v>-1.6853932584269662</v>
      </c>
      <c r="K263" s="46" t="s">
        <v>217</v>
      </c>
      <c r="N263" s="44">
        <v>0.11385385661019659</v>
      </c>
      <c r="O263" s="74">
        <v>6.3</v>
      </c>
    </row>
    <row r="264" spans="1:15" ht="12.75">
      <c r="A264" s="6">
        <v>42623</v>
      </c>
      <c r="B264" s="2">
        <v>0.6666666666666666</v>
      </c>
      <c r="C264" s="8"/>
      <c r="D264" s="9">
        <v>6.347431665482245</v>
      </c>
      <c r="E264" s="5">
        <v>0.4845508703326426</v>
      </c>
      <c r="G264" s="45">
        <v>42623</v>
      </c>
      <c r="H264" s="41">
        <v>42618</v>
      </c>
      <c r="I264" s="18">
        <v>5.9</v>
      </c>
      <c r="J264" s="42">
        <v>0.847457627118644</v>
      </c>
      <c r="K264" s="39" t="s">
        <v>216</v>
      </c>
      <c r="N264" s="44">
        <v>0.3136173653406996</v>
      </c>
      <c r="O264" s="74">
        <v>6</v>
      </c>
    </row>
    <row r="265" spans="1:15" ht="12.75">
      <c r="A265" s="6">
        <v>42624</v>
      </c>
      <c r="B265" s="2">
        <v>0.6666666666666666</v>
      </c>
      <c r="C265" s="8"/>
      <c r="D265" s="9">
        <v>6.347431665482245</v>
      </c>
      <c r="E265" s="5">
        <v>0.6585113790650401</v>
      </c>
      <c r="G265" s="45"/>
      <c r="H265" s="41"/>
      <c r="I265" s="18"/>
      <c r="J265" s="42"/>
      <c r="K265" s="39"/>
      <c r="N265" s="44"/>
      <c r="O265" s="74"/>
    </row>
    <row r="266" spans="1:15" ht="12.75">
      <c r="A266" s="6">
        <v>42625</v>
      </c>
      <c r="B266" s="2">
        <v>0.6666666666666666</v>
      </c>
      <c r="C266" s="11" t="s">
        <v>52</v>
      </c>
      <c r="D266" s="9">
        <v>6.347431665482245</v>
      </c>
      <c r="E266" s="5">
        <v>0.8027116379309579</v>
      </c>
      <c r="G266" s="45"/>
      <c r="H266" s="41"/>
      <c r="I266" s="18"/>
      <c r="J266" s="42"/>
      <c r="K266" s="39"/>
      <c r="N266" s="44"/>
      <c r="O266" s="74"/>
    </row>
    <row r="267" spans="1:15" ht="12.75">
      <c r="A267" s="6">
        <v>42626</v>
      </c>
      <c r="B267" s="2">
        <v>1</v>
      </c>
      <c r="C267" s="8"/>
      <c r="D267" s="9">
        <v>6.347431665482245</v>
      </c>
      <c r="E267" s="5">
        <v>0.9106347728549136</v>
      </c>
      <c r="G267" s="45"/>
      <c r="H267" s="41"/>
      <c r="I267" s="18"/>
      <c r="J267" s="42"/>
      <c r="K267" s="39"/>
      <c r="N267" s="44"/>
      <c r="O267" s="74"/>
    </row>
    <row r="268" spans="1:15" ht="12.75">
      <c r="A268" s="6">
        <v>42627</v>
      </c>
      <c r="B268" s="2">
        <v>1</v>
      </c>
      <c r="C268" s="8"/>
      <c r="D268" s="9">
        <v>6.347431665482245</v>
      </c>
      <c r="E268" s="5">
        <v>0.9774033898178668</v>
      </c>
      <c r="G268" s="45">
        <v>42627</v>
      </c>
      <c r="H268" s="41">
        <v>42639</v>
      </c>
      <c r="I268" s="18">
        <v>4.45</v>
      </c>
      <c r="J268" s="42">
        <v>-2.696629213483146</v>
      </c>
      <c r="K268" s="43" t="s">
        <v>218</v>
      </c>
      <c r="N268" s="44">
        <v>12.081247557272613</v>
      </c>
      <c r="O268" s="74">
        <v>1.9</v>
      </c>
    </row>
    <row r="269" spans="1:15" ht="12.75">
      <c r="A269" s="6">
        <v>42628</v>
      </c>
      <c r="B269" s="2">
        <v>0.67</v>
      </c>
      <c r="C269" s="8"/>
      <c r="D269" s="9">
        <v>6.347431665482245</v>
      </c>
      <c r="E269" s="5">
        <v>1</v>
      </c>
      <c r="G269" s="45"/>
      <c r="H269" s="41"/>
      <c r="I269" s="18"/>
      <c r="J269" s="42"/>
      <c r="K269" s="43"/>
      <c r="N269" s="44"/>
      <c r="O269" s="74"/>
    </row>
    <row r="270" spans="1:15" ht="12.75">
      <c r="A270" s="6">
        <v>42629</v>
      </c>
      <c r="B270" s="2">
        <v>0.67</v>
      </c>
      <c r="C270" s="16" t="s">
        <v>53</v>
      </c>
      <c r="D270" s="17">
        <v>6.422887750881514</v>
      </c>
      <c r="E270" s="5">
        <v>0.9774033898178645</v>
      </c>
      <c r="G270" s="45">
        <v>42629</v>
      </c>
      <c r="H270" s="41">
        <v>42654</v>
      </c>
      <c r="I270" s="18">
        <v>6.13</v>
      </c>
      <c r="J270" s="42">
        <v>-4.078303425774878</v>
      </c>
      <c r="K270" s="46" t="s">
        <v>219</v>
      </c>
      <c r="N270" s="44">
        <v>12.174387064363293</v>
      </c>
      <c r="O270" s="74">
        <v>3.4</v>
      </c>
    </row>
    <row r="271" spans="1:15" ht="12.75">
      <c r="A271" s="6">
        <v>42630</v>
      </c>
      <c r="B271" s="2">
        <v>1.33</v>
      </c>
      <c r="C271" s="7"/>
      <c r="D271" s="9">
        <v>6.422887750881514</v>
      </c>
      <c r="E271" s="5">
        <v>0.9106347728549137</v>
      </c>
      <c r="G271" s="45"/>
      <c r="H271" s="41"/>
      <c r="I271" s="18"/>
      <c r="J271" s="42"/>
      <c r="K271" s="46"/>
      <c r="N271" s="44"/>
      <c r="O271" s="74"/>
    </row>
    <row r="272" spans="1:15" ht="12.75">
      <c r="A272" s="6">
        <v>42631</v>
      </c>
      <c r="B272" s="2">
        <v>1.33</v>
      </c>
      <c r="C272" s="7"/>
      <c r="D272" s="9">
        <v>6.422887750881514</v>
      </c>
      <c r="E272" s="5">
        <v>0.8027116379309713</v>
      </c>
      <c r="G272" s="45">
        <v>42631</v>
      </c>
      <c r="H272" s="41">
        <v>42639</v>
      </c>
      <c r="I272" s="18">
        <v>4.46</v>
      </c>
      <c r="J272" s="42">
        <v>-1.7937219730941705</v>
      </c>
      <c r="K272" s="46" t="s">
        <v>220</v>
      </c>
      <c r="N272" s="44">
        <v>5.363569710986842</v>
      </c>
      <c r="O272" s="74">
        <v>3.4</v>
      </c>
    </row>
    <row r="273" spans="1:15" ht="12.75">
      <c r="A273" s="6">
        <v>42632</v>
      </c>
      <c r="B273" s="2">
        <v>1.67</v>
      </c>
      <c r="C273" s="11" t="s">
        <v>54</v>
      </c>
      <c r="D273" s="9">
        <v>6.422887750881514</v>
      </c>
      <c r="E273" s="5">
        <v>0.6585113790650403</v>
      </c>
      <c r="G273" s="45"/>
      <c r="H273" s="41"/>
      <c r="I273" s="18"/>
      <c r="J273" s="42"/>
      <c r="K273" s="46"/>
      <c r="N273" s="44"/>
      <c r="O273" s="74"/>
    </row>
    <row r="274" spans="1:15" ht="12.75">
      <c r="A274" s="6">
        <v>42633</v>
      </c>
      <c r="B274" s="2">
        <v>1.67</v>
      </c>
      <c r="C274" s="7"/>
      <c r="D274" s="9">
        <v>6.422887750881514</v>
      </c>
      <c r="E274" s="5">
        <v>0.4845508703326428</v>
      </c>
      <c r="G274" s="45"/>
      <c r="H274" s="41"/>
      <c r="I274" s="18"/>
      <c r="J274" s="42"/>
      <c r="K274" s="46"/>
      <c r="N274" s="44"/>
      <c r="O274" s="74"/>
    </row>
    <row r="275" spans="1:15" ht="12.75">
      <c r="A275" s="6">
        <v>42634</v>
      </c>
      <c r="B275" s="2">
        <v>1.33</v>
      </c>
      <c r="C275" s="8"/>
      <c r="D275" s="9">
        <v>6.422887750881514</v>
      </c>
      <c r="E275" s="5">
        <v>0.28869194733960285</v>
      </c>
      <c r="G275" s="45">
        <v>42634</v>
      </c>
      <c r="H275" s="41">
        <v>42635</v>
      </c>
      <c r="I275" s="18">
        <v>13.42</v>
      </c>
      <c r="J275" s="42">
        <v>-0.07451564828614009</v>
      </c>
      <c r="K275" s="47" t="s">
        <v>221</v>
      </c>
      <c r="N275" s="44">
        <v>0.09670161865984282</v>
      </c>
      <c r="O275" s="74">
        <v>5.1</v>
      </c>
    </row>
    <row r="276" spans="1:15" ht="12.75">
      <c r="A276" s="6">
        <v>42635</v>
      </c>
      <c r="B276" s="2">
        <v>1</v>
      </c>
      <c r="C276" s="8"/>
      <c r="D276" s="9">
        <v>6.422887750881514</v>
      </c>
      <c r="E276" s="5">
        <v>0.07978610555307603</v>
      </c>
      <c r="G276" s="45">
        <v>42637</v>
      </c>
      <c r="H276" s="41">
        <v>42651</v>
      </c>
      <c r="I276" s="18">
        <v>6.06</v>
      </c>
      <c r="J276" s="42">
        <v>-2.31023102310231</v>
      </c>
      <c r="K276" s="47" t="s">
        <v>222</v>
      </c>
      <c r="N276" s="44">
        <v>-1.1429144169356036</v>
      </c>
      <c r="O276" s="74">
        <v>6.9</v>
      </c>
    </row>
    <row r="277" spans="1:15" ht="12.75">
      <c r="A277" s="6">
        <v>42636</v>
      </c>
      <c r="B277" s="2">
        <v>0.67</v>
      </c>
      <c r="C277" s="8"/>
      <c r="D277" s="9">
        <v>6.422887750881514</v>
      </c>
      <c r="E277" s="5">
        <v>-0.13272552728371745</v>
      </c>
      <c r="G277" s="45">
        <v>42637</v>
      </c>
      <c r="H277" s="41">
        <v>42653</v>
      </c>
      <c r="I277" s="18">
        <v>6.06</v>
      </c>
      <c r="J277" s="42">
        <v>-2.6402640264026402</v>
      </c>
      <c r="K277" s="47" t="s">
        <v>223</v>
      </c>
      <c r="N277" s="44">
        <v>-1.3061879050692613</v>
      </c>
      <c r="O277" s="74">
        <v>6.9</v>
      </c>
    </row>
    <row r="278" spans="1:15" ht="12.75">
      <c r="A278" s="6">
        <v>42637</v>
      </c>
      <c r="B278" s="2">
        <v>0.67</v>
      </c>
      <c r="C278" s="8"/>
      <c r="D278" s="9">
        <v>6.422887750881514</v>
      </c>
      <c r="E278" s="5">
        <v>-0.33923886611803594</v>
      </c>
      <c r="G278" s="45">
        <v>42637</v>
      </c>
      <c r="H278" s="41">
        <v>42657</v>
      </c>
      <c r="I278" s="18">
        <v>6.06</v>
      </c>
      <c r="J278" s="42">
        <v>-3.3003300330033007</v>
      </c>
      <c r="K278" s="47" t="s">
        <v>224</v>
      </c>
      <c r="N278" s="44">
        <v>-1.632734881336577</v>
      </c>
      <c r="O278" s="74">
        <v>6.9</v>
      </c>
    </row>
    <row r="279" spans="1:15" ht="12.75">
      <c r="A279" s="6">
        <v>42638</v>
      </c>
      <c r="B279" s="2">
        <v>0.67</v>
      </c>
      <c r="C279" s="8"/>
      <c r="D279" s="9">
        <v>6.422887750881514</v>
      </c>
      <c r="E279" s="5">
        <v>-0.5304209081197375</v>
      </c>
      <c r="G279" s="45"/>
      <c r="H279" s="41"/>
      <c r="I279" s="18"/>
      <c r="J279" s="42"/>
      <c r="K279" s="47"/>
      <c r="N279" s="44"/>
      <c r="O279" s="74"/>
    </row>
    <row r="280" spans="1:15" ht="12.75">
      <c r="A280" s="6">
        <v>42639</v>
      </c>
      <c r="B280" s="2">
        <v>1.67</v>
      </c>
      <c r="C280" s="8"/>
      <c r="D280" s="9">
        <v>6.422887750881514</v>
      </c>
      <c r="E280" s="5">
        <v>-0.6976315211349722</v>
      </c>
      <c r="G280" s="45">
        <v>42640</v>
      </c>
      <c r="H280" s="41">
        <v>42632</v>
      </c>
      <c r="I280" s="18">
        <v>5.8</v>
      </c>
      <c r="J280" s="42">
        <v>1.3793103448275863</v>
      </c>
      <c r="K280" s="43" t="s">
        <v>225</v>
      </c>
      <c r="N280" s="44">
        <v>1.5349337096482</v>
      </c>
      <c r="O280" s="74">
        <v>5.3</v>
      </c>
    </row>
    <row r="281" spans="1:15" ht="12.75">
      <c r="A281" s="6">
        <v>42640</v>
      </c>
      <c r="B281" s="2">
        <v>1.33</v>
      </c>
      <c r="C281" s="8"/>
      <c r="D281" s="9">
        <v>6.422887750881514</v>
      </c>
      <c r="E281" s="5">
        <v>-0.8333139190825112</v>
      </c>
      <c r="G281" s="45">
        <v>42640</v>
      </c>
      <c r="H281" s="41">
        <v>42647</v>
      </c>
      <c r="I281" s="18">
        <v>6</v>
      </c>
      <c r="J281" s="42">
        <v>-1.1666666666666667</v>
      </c>
      <c r="K281" s="49" t="s">
        <v>226</v>
      </c>
      <c r="N281" s="44">
        <v>5.148298096077436</v>
      </c>
      <c r="O281" s="74">
        <v>2</v>
      </c>
    </row>
    <row r="282" spans="1:15" ht="12.75">
      <c r="A282" s="6">
        <v>42641</v>
      </c>
      <c r="B282" s="2">
        <v>2</v>
      </c>
      <c r="C282" s="8"/>
      <c r="D282" s="9">
        <v>6.422887750881514</v>
      </c>
      <c r="E282" s="5">
        <v>-0.9313361774523398</v>
      </c>
      <c r="G282" s="45">
        <v>42641</v>
      </c>
      <c r="H282" s="41">
        <v>42629</v>
      </c>
      <c r="I282" s="18">
        <v>5.8</v>
      </c>
      <c r="J282" s="42">
        <v>2.0689655172413794</v>
      </c>
      <c r="K282" s="46" t="s">
        <v>227</v>
      </c>
      <c r="N282" s="44">
        <v>1.8938113289825926</v>
      </c>
      <c r="O282" s="74">
        <v>5.5</v>
      </c>
    </row>
    <row r="283" spans="1:15" ht="12.75">
      <c r="A283" s="6">
        <v>42642</v>
      </c>
      <c r="B283" s="2">
        <v>2</v>
      </c>
      <c r="C283" s="8"/>
      <c r="D283" s="9">
        <v>6.422887750881514</v>
      </c>
      <c r="E283" s="5">
        <v>-0.9872683547213433</v>
      </c>
      <c r="G283" s="45"/>
      <c r="H283" s="41"/>
      <c r="I283" s="18"/>
      <c r="J283" s="42"/>
      <c r="K283" s="46"/>
      <c r="N283" s="44"/>
      <c r="O283" s="74"/>
    </row>
    <row r="284" spans="1:15" ht="12.75">
      <c r="A284" s="6">
        <v>42643</v>
      </c>
      <c r="B284" s="2">
        <v>2</v>
      </c>
      <c r="C284" s="8"/>
      <c r="D284" s="9">
        <v>6.422887750881514</v>
      </c>
      <c r="E284" s="5">
        <v>-0.9985826956767618</v>
      </c>
      <c r="G284" s="45"/>
      <c r="H284" s="41"/>
      <c r="I284" s="18"/>
      <c r="J284" s="42" t="s">
        <v>154</v>
      </c>
      <c r="K284" s="39" t="s">
        <v>119</v>
      </c>
      <c r="N284" s="44"/>
      <c r="O284" s="74"/>
    </row>
    <row r="285" spans="1:15" ht="12.75">
      <c r="A285" s="6">
        <v>42644</v>
      </c>
      <c r="B285" s="2">
        <v>1.67</v>
      </c>
      <c r="C285" s="16" t="s">
        <v>55</v>
      </c>
      <c r="D285" s="9">
        <v>6.422887750881514</v>
      </c>
      <c r="E285" s="5">
        <v>-0.9647678688145184</v>
      </c>
      <c r="G285" s="45">
        <v>42644</v>
      </c>
      <c r="H285" s="41">
        <v>42665</v>
      </c>
      <c r="I285" s="18">
        <v>9.03</v>
      </c>
      <c r="J285" s="42">
        <v>-2.3255813953488373</v>
      </c>
      <c r="K285" s="39" t="s">
        <v>228</v>
      </c>
      <c r="N285" s="44">
        <v>2.8439250020500313</v>
      </c>
      <c r="O285" s="74">
        <v>5.2</v>
      </c>
    </row>
    <row r="286" spans="1:15" ht="12.75">
      <c r="A286" s="6">
        <v>42645</v>
      </c>
      <c r="B286" s="2">
        <v>1.67</v>
      </c>
      <c r="C286" s="8"/>
      <c r="D286" s="9">
        <v>6.422887750881514</v>
      </c>
      <c r="E286" s="5">
        <v>-0.8873520750565709</v>
      </c>
      <c r="G286" s="45"/>
      <c r="H286" s="41"/>
      <c r="I286" s="18"/>
      <c r="J286" s="42"/>
      <c r="K286" s="39"/>
      <c r="N286" s="44"/>
      <c r="O286" s="74"/>
    </row>
    <row r="287" spans="1:15" ht="12.75">
      <c r="A287" s="6">
        <v>42646</v>
      </c>
      <c r="B287" s="2">
        <v>1.33</v>
      </c>
      <c r="C287" s="8"/>
      <c r="D287" s="9">
        <v>6.422887750881514</v>
      </c>
      <c r="E287" s="5">
        <v>-0.7698339834298986</v>
      </c>
      <c r="G287" s="45">
        <v>42646</v>
      </c>
      <c r="H287" s="41">
        <v>42656</v>
      </c>
      <c r="I287" s="18">
        <v>4.43</v>
      </c>
      <c r="J287" s="42">
        <v>-2.2573363431151243</v>
      </c>
      <c r="K287" s="43" t="s">
        <v>229</v>
      </c>
      <c r="N287" s="44">
        <v>8.03129659248083</v>
      </c>
      <c r="O287" s="74">
        <v>2.9</v>
      </c>
    </row>
    <row r="288" spans="1:15" ht="14.25" customHeight="1">
      <c r="A288" s="6">
        <v>42647</v>
      </c>
      <c r="B288" s="2">
        <v>1.33</v>
      </c>
      <c r="C288" s="8"/>
      <c r="D288" s="9">
        <v>6.422887750881514</v>
      </c>
      <c r="E288" s="5">
        <v>-0.617524614946192</v>
      </c>
      <c r="G288" s="45">
        <v>42649</v>
      </c>
      <c r="H288" s="41">
        <v>42657</v>
      </c>
      <c r="I288" s="18">
        <v>6.13</v>
      </c>
      <c r="J288" s="42">
        <v>-1.3050570962479608</v>
      </c>
      <c r="K288" s="46" t="s">
        <v>230</v>
      </c>
      <c r="N288" s="44">
        <v>0.9270203586952656</v>
      </c>
      <c r="O288" s="74">
        <v>5.8</v>
      </c>
    </row>
    <row r="289" spans="1:15" ht="12.75">
      <c r="A289" s="6">
        <v>42648</v>
      </c>
      <c r="B289" s="2">
        <v>1.33</v>
      </c>
      <c r="C289" s="8"/>
      <c r="D289" s="9">
        <v>6.422887750881514</v>
      </c>
      <c r="E289" s="5">
        <v>-0.43730732045884596</v>
      </c>
      <c r="G289" s="45">
        <v>42649</v>
      </c>
      <c r="H289" s="41">
        <v>42661</v>
      </c>
      <c r="I289" s="18">
        <v>4.46</v>
      </c>
      <c r="J289" s="42">
        <v>-2.690582959641256</v>
      </c>
      <c r="K289" s="43" t="s">
        <v>120</v>
      </c>
      <c r="N289" s="44">
        <v>10.25200721932802</v>
      </c>
      <c r="O289" s="74">
        <v>2.7</v>
      </c>
    </row>
    <row r="290" spans="1:15" ht="12.75">
      <c r="A290" s="6">
        <v>42649</v>
      </c>
      <c r="B290" s="2">
        <v>0.67</v>
      </c>
      <c r="C290" s="8"/>
      <c r="D290" s="9">
        <v>6.422887750881514</v>
      </c>
      <c r="E290" s="5">
        <v>-0.23732669987111596</v>
      </c>
      <c r="G290" s="45">
        <v>42649</v>
      </c>
      <c r="H290" s="41">
        <v>42661</v>
      </c>
      <c r="I290" s="18">
        <v>8.52</v>
      </c>
      <c r="J290" s="42">
        <v>-1.4084507042253522</v>
      </c>
      <c r="K290" s="46" t="s">
        <v>231</v>
      </c>
      <c r="N290" s="44">
        <v>1.0004638730285174</v>
      </c>
      <c r="O290" s="74">
        <v>5.8</v>
      </c>
    </row>
    <row r="291" spans="1:15" ht="12.75">
      <c r="A291" s="6">
        <v>42650</v>
      </c>
      <c r="B291" s="2">
        <v>0.67</v>
      </c>
      <c r="C291" s="8"/>
      <c r="D291" s="9">
        <v>6.422887750881514</v>
      </c>
      <c r="E291" s="5">
        <v>-0.026620521437787592</v>
      </c>
      <c r="G291" s="45">
        <v>42650</v>
      </c>
      <c r="H291" s="41">
        <v>42661</v>
      </c>
      <c r="I291" s="18">
        <v>6.01</v>
      </c>
      <c r="J291" s="42">
        <v>-1.8302828618968388</v>
      </c>
      <c r="K291" s="43" t="s">
        <v>232</v>
      </c>
      <c r="N291" s="44">
        <v>5.541762789697826</v>
      </c>
      <c r="O291" s="74">
        <v>3.5</v>
      </c>
    </row>
    <row r="292" spans="1:15" ht="12.75">
      <c r="A292" s="6">
        <v>42651</v>
      </c>
      <c r="B292" s="2">
        <v>0.67</v>
      </c>
      <c r="C292" s="8"/>
      <c r="D292" s="9">
        <v>6.422887750881514</v>
      </c>
      <c r="E292" s="5">
        <v>0.18528872408711208</v>
      </c>
      <c r="G292" s="45"/>
      <c r="H292" s="41"/>
      <c r="I292" s="18"/>
      <c r="J292" s="42"/>
      <c r="K292" s="43"/>
      <c r="N292" s="44"/>
      <c r="O292" s="74"/>
    </row>
    <row r="293" spans="1:15" ht="12.75">
      <c r="A293" s="6">
        <v>42652</v>
      </c>
      <c r="B293" s="2">
        <v>0.67</v>
      </c>
      <c r="C293" s="8"/>
      <c r="D293" s="9">
        <v>6.422887750881514</v>
      </c>
      <c r="E293" s="5">
        <v>0.38882417547330783</v>
      </c>
      <c r="G293" s="45"/>
      <c r="H293" s="41"/>
      <c r="I293" s="18"/>
      <c r="J293" s="42"/>
      <c r="K293" s="43"/>
      <c r="N293" s="44"/>
      <c r="O293" s="74"/>
    </row>
    <row r="294" spans="1:15" ht="12.75">
      <c r="A294" s="6">
        <v>42653</v>
      </c>
      <c r="B294" s="2">
        <v>0.67</v>
      </c>
      <c r="C294" s="8"/>
      <c r="D294" s="9">
        <v>6.422887750881514</v>
      </c>
      <c r="E294" s="5">
        <v>0.5747874102144042</v>
      </c>
      <c r="G294" s="45"/>
      <c r="H294" s="41"/>
      <c r="I294" s="18"/>
      <c r="J294" s="42"/>
      <c r="K294" s="43"/>
      <c r="N294" s="44"/>
      <c r="O294" s="74"/>
    </row>
    <row r="295" spans="1:15" ht="12.75">
      <c r="A295" s="6">
        <v>42654</v>
      </c>
      <c r="B295" s="2">
        <v>1</v>
      </c>
      <c r="C295" s="8"/>
      <c r="D295" s="9">
        <v>6.422887750881514</v>
      </c>
      <c r="E295" s="5">
        <v>0.7347741508630722</v>
      </c>
      <c r="G295" s="45"/>
      <c r="H295" s="41"/>
      <c r="I295" s="18"/>
      <c r="J295" s="42"/>
      <c r="K295" s="43"/>
      <c r="N295" s="44"/>
      <c r="O295" s="74"/>
    </row>
    <row r="296" spans="1:15" ht="12.75">
      <c r="A296" s="6">
        <v>42655</v>
      </c>
      <c r="B296" s="2">
        <v>1</v>
      </c>
      <c r="C296" s="8"/>
      <c r="D296" s="9">
        <v>6.422887750881514</v>
      </c>
      <c r="E296" s="5">
        <v>0.8615540813938039</v>
      </c>
      <c r="G296" s="45"/>
      <c r="H296" s="41"/>
      <c r="I296" s="18"/>
      <c r="J296" s="42"/>
      <c r="K296" s="43"/>
      <c r="N296" s="44"/>
      <c r="O296" s="74"/>
    </row>
    <row r="297" spans="1:15" ht="12.75">
      <c r="A297" s="6">
        <v>42656</v>
      </c>
      <c r="B297" s="2">
        <v>1.67</v>
      </c>
      <c r="C297" s="8"/>
      <c r="D297" s="9">
        <v>6.422887750881514</v>
      </c>
      <c r="E297" s="5">
        <v>0.9493976084683832</v>
      </c>
      <c r="G297" s="45"/>
      <c r="H297" s="41"/>
      <c r="I297" s="18"/>
      <c r="J297" s="42"/>
      <c r="K297" s="43"/>
      <c r="N297" s="44"/>
      <c r="O297" s="74"/>
    </row>
    <row r="298" spans="1:15" ht="15" customHeight="1">
      <c r="A298" s="6">
        <v>42657</v>
      </c>
      <c r="B298" s="2">
        <v>1.67</v>
      </c>
      <c r="C298" s="11" t="s">
        <v>56</v>
      </c>
      <c r="D298" s="9">
        <v>6.422887750881514</v>
      </c>
      <c r="E298" s="5">
        <v>0.9943348002101365</v>
      </c>
      <c r="G298" s="45">
        <v>42658</v>
      </c>
      <c r="H298" s="41">
        <v>42672</v>
      </c>
      <c r="I298" s="18">
        <v>7</v>
      </c>
      <c r="J298" s="42">
        <v>-2</v>
      </c>
      <c r="K298" s="46" t="s">
        <v>233</v>
      </c>
      <c r="N298" s="44">
        <v>0.5354484559879342</v>
      </c>
      <c r="O298" s="74">
        <v>6.4</v>
      </c>
    </row>
    <row r="299" spans="1:15" ht="12.75">
      <c r="A299" s="6">
        <v>42658</v>
      </c>
      <c r="B299" s="2">
        <v>1.67</v>
      </c>
      <c r="C299" s="16" t="s">
        <v>57</v>
      </c>
      <c r="D299" s="9">
        <v>6.422887750881514</v>
      </c>
      <c r="E299" s="5">
        <v>0.9943348002101365</v>
      </c>
      <c r="G299" s="45">
        <v>42658</v>
      </c>
      <c r="H299" s="41">
        <v>42680</v>
      </c>
      <c r="I299" s="18">
        <v>6.02</v>
      </c>
      <c r="J299" s="42">
        <v>-3.6544850498338874</v>
      </c>
      <c r="K299" s="43" t="s">
        <v>234</v>
      </c>
      <c r="N299" s="44">
        <v>4.267430733532772</v>
      </c>
      <c r="O299" s="74">
        <v>5.5</v>
      </c>
    </row>
    <row r="300" spans="1:15" ht="12" customHeight="1">
      <c r="A300" s="6">
        <v>42659</v>
      </c>
      <c r="B300" s="2">
        <v>1.33</v>
      </c>
      <c r="C300" s="7"/>
      <c r="D300" s="9">
        <v>6.947537344693914</v>
      </c>
      <c r="E300" s="5">
        <v>0.9493976084683763</v>
      </c>
      <c r="G300" s="45">
        <v>42660</v>
      </c>
      <c r="H300" s="41">
        <v>42661</v>
      </c>
      <c r="I300" s="18">
        <v>5.96</v>
      </c>
      <c r="J300" s="42">
        <v>-0.16778523489932887</v>
      </c>
      <c r="K300" s="46" t="s">
        <v>235</v>
      </c>
      <c r="N300" s="44">
        <v>0.1346813536210503</v>
      </c>
      <c r="O300" s="74">
        <v>5.9</v>
      </c>
    </row>
    <row r="301" spans="1:15" ht="12.75">
      <c r="A301" s="6">
        <v>42660</v>
      </c>
      <c r="B301" s="2">
        <v>1.67</v>
      </c>
      <c r="C301" s="7"/>
      <c r="D301" s="9">
        <v>6.947537344693914</v>
      </c>
      <c r="E301" s="5">
        <v>0.861554081393804</v>
      </c>
      <c r="G301" s="45">
        <v>42660</v>
      </c>
      <c r="H301" s="41">
        <v>42672</v>
      </c>
      <c r="I301" s="18">
        <v>9.52</v>
      </c>
      <c r="J301" s="42">
        <v>-1.2605042016806722</v>
      </c>
      <c r="K301" s="46" t="s">
        <v>121</v>
      </c>
      <c r="N301" s="44">
        <v>-0.2486963854015213</v>
      </c>
      <c r="O301" s="74">
        <v>6.9</v>
      </c>
    </row>
    <row r="302" spans="1:15" ht="12.75">
      <c r="A302" s="6">
        <v>42661</v>
      </c>
      <c r="B302" s="2">
        <v>1</v>
      </c>
      <c r="C302" s="7"/>
      <c r="D302" s="9">
        <v>6.947537344693914</v>
      </c>
      <c r="E302" s="5">
        <v>0.7347741508630724</v>
      </c>
      <c r="G302" s="45"/>
      <c r="H302" s="41"/>
      <c r="I302" s="18"/>
      <c r="J302" s="42"/>
      <c r="K302" s="46"/>
      <c r="N302" s="44"/>
      <c r="O302" s="74"/>
    </row>
    <row r="303" spans="1:15" ht="12.75">
      <c r="A303" s="6">
        <v>42662</v>
      </c>
      <c r="B303" s="2">
        <v>0.67</v>
      </c>
      <c r="C303" s="7"/>
      <c r="D303" s="9">
        <v>6.947537344693914</v>
      </c>
      <c r="E303" s="5">
        <v>0.5747874102144044</v>
      </c>
      <c r="G303" s="45"/>
      <c r="H303" s="41"/>
      <c r="I303" s="18"/>
      <c r="J303" s="42"/>
      <c r="K303" s="46"/>
      <c r="N303" s="44"/>
      <c r="O303" s="74"/>
    </row>
    <row r="304" spans="1:15" ht="12.75">
      <c r="A304" s="6">
        <v>42663</v>
      </c>
      <c r="B304" s="2">
        <v>0.67</v>
      </c>
      <c r="C304" s="8"/>
      <c r="D304" s="9">
        <v>6.947537344693914</v>
      </c>
      <c r="E304" s="5">
        <v>0.3888241754733287</v>
      </c>
      <c r="G304" s="45"/>
      <c r="H304" s="41"/>
      <c r="I304" s="18"/>
      <c r="J304" s="42"/>
      <c r="K304" s="46"/>
      <c r="N304" s="44"/>
      <c r="O304" s="74"/>
    </row>
    <row r="305" spans="1:15" ht="12.75">
      <c r="A305" s="6">
        <v>42664</v>
      </c>
      <c r="B305" s="2">
        <v>0.67</v>
      </c>
      <c r="C305" s="8"/>
      <c r="D305" s="9">
        <v>6.947537344693914</v>
      </c>
      <c r="E305" s="5">
        <v>0.18528872408711256</v>
      </c>
      <c r="G305" s="45"/>
      <c r="H305" s="41"/>
      <c r="I305" s="18"/>
      <c r="J305" s="42"/>
      <c r="K305" s="46"/>
      <c r="N305" s="44"/>
      <c r="O305" s="74"/>
    </row>
    <row r="306" spans="1:15" ht="12.75">
      <c r="A306" s="6">
        <v>42665</v>
      </c>
      <c r="B306" s="2">
        <v>0.67</v>
      </c>
      <c r="C306" s="8"/>
      <c r="D306" s="9">
        <v>6.947537344693914</v>
      </c>
      <c r="E306" s="5">
        <v>-0.026620521437764926</v>
      </c>
      <c r="G306" s="45"/>
      <c r="H306" s="41"/>
      <c r="I306" s="18"/>
      <c r="J306" s="42"/>
      <c r="K306" s="46"/>
      <c r="N306" s="44"/>
      <c r="O306" s="74"/>
    </row>
    <row r="307" spans="1:15" ht="12.75">
      <c r="A307" s="6">
        <v>42666</v>
      </c>
      <c r="B307" s="2">
        <v>1.67</v>
      </c>
      <c r="C307" s="8"/>
      <c r="D307" s="9">
        <v>6.947537344693914</v>
      </c>
      <c r="E307" s="5">
        <v>-0.23732669987111552</v>
      </c>
      <c r="G307" s="45">
        <v>42666</v>
      </c>
      <c r="H307" s="41">
        <v>42665</v>
      </c>
      <c r="I307" s="18">
        <v>6.9</v>
      </c>
      <c r="J307" s="42">
        <v>0.14492753623188406</v>
      </c>
      <c r="K307" s="46" t="s">
        <v>236</v>
      </c>
      <c r="N307" s="44">
        <v>0.30545373715129576</v>
      </c>
      <c r="O307" s="74">
        <v>4.7</v>
      </c>
    </row>
    <row r="308" spans="1:15" ht="12.75">
      <c r="A308" s="6">
        <v>42667</v>
      </c>
      <c r="B308" s="2">
        <v>2</v>
      </c>
      <c r="C308" s="11" t="s">
        <v>58</v>
      </c>
      <c r="D308" s="9">
        <v>6.947537344693914</v>
      </c>
      <c r="E308" s="5">
        <v>-0.43730732045886533</v>
      </c>
      <c r="G308" s="45">
        <v>42667</v>
      </c>
      <c r="H308" s="41">
        <v>42653</v>
      </c>
      <c r="I308" s="18">
        <v>8.47</v>
      </c>
      <c r="J308" s="42">
        <v>1.652892561983471</v>
      </c>
      <c r="K308" s="46" t="s">
        <v>237</v>
      </c>
      <c r="N308" s="44">
        <v>1.6944117456821275</v>
      </c>
      <c r="O308" s="74">
        <v>5.8</v>
      </c>
    </row>
    <row r="309" spans="1:15" ht="12.75">
      <c r="A309" s="6">
        <v>42668</v>
      </c>
      <c r="B309" s="2">
        <v>2</v>
      </c>
      <c r="C309" s="8"/>
      <c r="D309" s="9">
        <v>6.947537344693914</v>
      </c>
      <c r="E309" s="5">
        <v>-0.6175246149461915</v>
      </c>
      <c r="G309" s="45"/>
      <c r="H309" s="41"/>
      <c r="I309" s="18"/>
      <c r="J309" s="42"/>
      <c r="K309" s="46"/>
      <c r="N309" s="44"/>
      <c r="O309" s="74"/>
    </row>
    <row r="310" spans="1:15" ht="12.75">
      <c r="A310" s="6">
        <v>42669</v>
      </c>
      <c r="B310" s="2">
        <v>2</v>
      </c>
      <c r="C310" s="11" t="s">
        <v>59</v>
      </c>
      <c r="D310" s="9">
        <v>6.947537344693914</v>
      </c>
      <c r="E310" s="5">
        <v>-0.7698339834298984</v>
      </c>
      <c r="G310" s="45"/>
      <c r="H310" s="41"/>
      <c r="I310" s="18"/>
      <c r="J310" s="42"/>
      <c r="K310" s="46"/>
      <c r="N310" s="44"/>
      <c r="O310" s="74"/>
    </row>
    <row r="311" spans="1:15" ht="12.75">
      <c r="A311" s="6">
        <v>42670</v>
      </c>
      <c r="B311" s="2">
        <v>1.67</v>
      </c>
      <c r="C311" s="8"/>
      <c r="D311" s="9">
        <v>6.947537344693914</v>
      </c>
      <c r="E311" s="5">
        <v>-0.8873520750565708</v>
      </c>
      <c r="G311" s="45"/>
      <c r="H311" s="41"/>
      <c r="I311" s="18"/>
      <c r="J311" s="42"/>
      <c r="K311" s="46"/>
      <c r="N311" s="44"/>
      <c r="O311" s="74"/>
    </row>
    <row r="312" spans="1:15" ht="12.75">
      <c r="A312" s="6">
        <v>42671</v>
      </c>
      <c r="B312" s="2">
        <v>1.67</v>
      </c>
      <c r="C312" s="8"/>
      <c r="D312" s="9">
        <v>6.947537344693914</v>
      </c>
      <c r="E312" s="5">
        <v>-0.9647678688145183</v>
      </c>
      <c r="G312" s="45">
        <v>42671</v>
      </c>
      <c r="H312" s="41">
        <v>42676</v>
      </c>
      <c r="I312" s="18">
        <v>2.5</v>
      </c>
      <c r="J312" s="42">
        <v>-2</v>
      </c>
      <c r="K312" s="43" t="s">
        <v>238</v>
      </c>
      <c r="N312" s="44">
        <v>2.390144770625348</v>
      </c>
      <c r="O312" s="74">
        <v>5.7</v>
      </c>
    </row>
    <row r="313" spans="1:15" ht="12.75">
      <c r="A313" s="6">
        <v>42672</v>
      </c>
      <c r="B313" s="2">
        <v>1.67</v>
      </c>
      <c r="C313" s="8"/>
      <c r="D313" s="9">
        <v>6.947537344693914</v>
      </c>
      <c r="E313" s="5">
        <v>-0.9985826956767618</v>
      </c>
      <c r="G313" s="45"/>
      <c r="H313" s="41"/>
      <c r="I313" s="18"/>
      <c r="J313" s="42"/>
      <c r="K313" s="43"/>
      <c r="N313" s="44"/>
      <c r="O313" s="74"/>
    </row>
    <row r="314" spans="1:15" ht="12.75">
      <c r="A314" s="6">
        <v>42673</v>
      </c>
      <c r="B314" s="2">
        <v>1.67</v>
      </c>
      <c r="C314" s="16" t="s">
        <v>60</v>
      </c>
      <c r="D314" s="9">
        <v>6.947537344693914</v>
      </c>
      <c r="E314" s="5">
        <v>-0.9872683547213433</v>
      </c>
      <c r="G314" s="45">
        <v>42673</v>
      </c>
      <c r="H314" s="41">
        <v>42696</v>
      </c>
      <c r="I314" s="18">
        <v>6.02</v>
      </c>
      <c r="J314" s="42">
        <v>-3.8205980066445187</v>
      </c>
      <c r="K314" s="43" t="s">
        <v>239</v>
      </c>
      <c r="N314" s="44">
        <v>1.6430444472929993</v>
      </c>
      <c r="O314" s="74">
        <v>6.5</v>
      </c>
    </row>
    <row r="315" spans="1:15" ht="12.75">
      <c r="A315" s="6">
        <v>42674</v>
      </c>
      <c r="B315" s="2">
        <v>1.67</v>
      </c>
      <c r="C315" s="8"/>
      <c r="D315" s="9">
        <v>6.947537344693914</v>
      </c>
      <c r="E315" s="5">
        <v>-0.9313361774523399</v>
      </c>
      <c r="G315" s="45"/>
      <c r="H315" s="41"/>
      <c r="I315" s="18"/>
      <c r="J315" s="42"/>
      <c r="N315" s="44"/>
      <c r="O315" s="74"/>
    </row>
    <row r="316" spans="1:15" ht="12.75">
      <c r="A316" s="6">
        <v>42675</v>
      </c>
      <c r="B316" s="2">
        <v>1.33</v>
      </c>
      <c r="C316" s="8"/>
      <c r="D316" s="9">
        <v>6.947537344693914</v>
      </c>
      <c r="E316" s="5">
        <v>-0.8333139190825113</v>
      </c>
      <c r="G316" s="45"/>
      <c r="H316" s="41"/>
      <c r="I316" s="18"/>
      <c r="J316" s="42"/>
      <c r="K316" s="39" t="s">
        <v>122</v>
      </c>
      <c r="N316" s="44"/>
      <c r="O316" s="74"/>
    </row>
    <row r="317" spans="1:15" ht="12.75">
      <c r="A317" s="6">
        <v>42676</v>
      </c>
      <c r="B317" s="2">
        <v>0.67</v>
      </c>
      <c r="C317" s="8"/>
      <c r="D317" s="9">
        <v>6.947537344693914</v>
      </c>
      <c r="E317" s="5">
        <v>-0.6976315211349883</v>
      </c>
      <c r="G317" s="45"/>
      <c r="H317" s="41"/>
      <c r="I317" s="18"/>
      <c r="J317" s="42"/>
      <c r="K317" s="39"/>
      <c r="N317" s="44"/>
      <c r="O317" s="74"/>
    </row>
    <row r="318" spans="1:15" ht="12.75">
      <c r="A318" s="6">
        <v>42677</v>
      </c>
      <c r="B318" s="2">
        <v>0.67</v>
      </c>
      <c r="C318" s="8"/>
      <c r="D318" s="9">
        <v>6.947537344693914</v>
      </c>
      <c r="E318" s="5">
        <v>-0.530420908119757</v>
      </c>
      <c r="G318" s="45"/>
      <c r="H318" s="41"/>
      <c r="I318" s="18"/>
      <c r="J318" s="42"/>
      <c r="K318" s="39"/>
      <c r="N318" s="44"/>
      <c r="O318" s="74"/>
    </row>
    <row r="319" spans="1:15" ht="12.75">
      <c r="A319" s="6">
        <v>42678</v>
      </c>
      <c r="B319" s="2">
        <v>0.67</v>
      </c>
      <c r="C319" s="8"/>
      <c r="D319" s="9">
        <v>6.947537344693914</v>
      </c>
      <c r="E319" s="5">
        <v>-0.3392388661180364</v>
      </c>
      <c r="G319" s="45"/>
      <c r="H319" s="41"/>
      <c r="I319" s="18"/>
      <c r="J319" s="42"/>
      <c r="K319" s="46"/>
      <c r="N319" s="44"/>
      <c r="O319" s="74"/>
    </row>
    <row r="320" spans="1:15" ht="12.75">
      <c r="A320" s="6">
        <v>42679</v>
      </c>
      <c r="B320" s="2">
        <v>0.67</v>
      </c>
      <c r="C320" s="8"/>
      <c r="D320" s="9">
        <v>6.947537344693914</v>
      </c>
      <c r="E320" s="5">
        <v>-0.13272552728371792</v>
      </c>
      <c r="G320" s="45"/>
      <c r="H320" s="41"/>
      <c r="I320" s="18"/>
      <c r="J320" s="42"/>
      <c r="K320" s="46"/>
      <c r="N320" s="44"/>
      <c r="O320" s="74"/>
    </row>
    <row r="321" spans="1:15" ht="12.75">
      <c r="A321" s="6">
        <v>42680</v>
      </c>
      <c r="B321" s="2">
        <v>1</v>
      </c>
      <c r="C321" s="8"/>
      <c r="D321" s="9">
        <v>6.947537344693914</v>
      </c>
      <c r="E321" s="5">
        <v>0.07978610555307555</v>
      </c>
      <c r="G321" s="45"/>
      <c r="H321" s="41"/>
      <c r="I321" s="18"/>
      <c r="J321" s="42"/>
      <c r="K321" s="46"/>
      <c r="N321" s="44"/>
      <c r="O321" s="74"/>
    </row>
    <row r="322" spans="1:15" ht="12.75">
      <c r="A322" s="6">
        <v>42681</v>
      </c>
      <c r="B322" s="2">
        <v>1</v>
      </c>
      <c r="C322" s="8"/>
      <c r="D322" s="9">
        <v>6.947537344693914</v>
      </c>
      <c r="E322" s="5">
        <v>0.2886919473396239</v>
      </c>
      <c r="G322" s="45"/>
      <c r="H322" s="41"/>
      <c r="I322" s="18"/>
      <c r="J322" s="42"/>
      <c r="K322" s="46"/>
      <c r="N322" s="44"/>
      <c r="O322" s="74"/>
    </row>
    <row r="323" spans="1:15" ht="12.75">
      <c r="A323" s="6">
        <v>42682</v>
      </c>
      <c r="B323" s="2">
        <v>1.33</v>
      </c>
      <c r="C323" s="8"/>
      <c r="D323" s="9">
        <v>6.947537344693914</v>
      </c>
      <c r="E323" s="5">
        <v>0.4845508703326426</v>
      </c>
      <c r="G323" s="45"/>
      <c r="H323" s="41"/>
      <c r="I323" s="18"/>
      <c r="J323" s="42"/>
      <c r="K323" s="46"/>
      <c r="N323" s="44"/>
      <c r="O323" s="74"/>
    </row>
    <row r="324" spans="1:15" ht="12.75">
      <c r="A324" s="6">
        <v>42683</v>
      </c>
      <c r="B324" s="2">
        <v>1</v>
      </c>
      <c r="C324" s="8"/>
      <c r="D324" s="9">
        <v>6.947537344693914</v>
      </c>
      <c r="E324" s="5">
        <v>0.6585113790650401</v>
      </c>
      <c r="G324" s="45"/>
      <c r="H324" s="41"/>
      <c r="I324" s="18"/>
      <c r="J324" s="42"/>
      <c r="K324" s="46"/>
      <c r="N324" s="44"/>
      <c r="O324" s="74"/>
    </row>
    <row r="325" spans="1:15" ht="15" customHeight="1">
      <c r="A325" s="6">
        <v>42684</v>
      </c>
      <c r="B325" s="2">
        <v>1</v>
      </c>
      <c r="C325" s="8"/>
      <c r="D325" s="9">
        <v>6.947537344693914</v>
      </c>
      <c r="E325" s="5">
        <v>0.8027116379309711</v>
      </c>
      <c r="G325" s="45">
        <v>42684</v>
      </c>
      <c r="H325" s="41">
        <v>42688</v>
      </c>
      <c r="I325" s="18">
        <v>5.97</v>
      </c>
      <c r="J325" s="42">
        <v>-0.6700167504187605</v>
      </c>
      <c r="K325" s="46" t="s">
        <v>240</v>
      </c>
      <c r="N325" s="44">
        <v>2.5304905115548477</v>
      </c>
      <c r="O325" s="74">
        <v>3.2</v>
      </c>
    </row>
    <row r="326" spans="1:15" ht="12.75">
      <c r="A326" s="6">
        <v>42685</v>
      </c>
      <c r="B326" s="2">
        <v>1.33</v>
      </c>
      <c r="C326" s="8"/>
      <c r="D326" s="9">
        <v>6.947537344693914</v>
      </c>
      <c r="E326" s="5">
        <v>0.9106347728549136</v>
      </c>
      <c r="G326" s="45"/>
      <c r="H326" s="41"/>
      <c r="I326" s="18"/>
      <c r="J326" s="42"/>
      <c r="K326" s="46"/>
      <c r="N326" s="44"/>
      <c r="O326" s="74"/>
    </row>
    <row r="327" spans="1:15" ht="12.75">
      <c r="A327" s="6">
        <v>42686</v>
      </c>
      <c r="B327" s="2">
        <v>1.67</v>
      </c>
      <c r="C327" s="8"/>
      <c r="D327" s="9">
        <v>6.947537344693914</v>
      </c>
      <c r="E327" s="5">
        <v>0.977403389817869</v>
      </c>
      <c r="G327" s="45">
        <v>42686</v>
      </c>
      <c r="H327" s="41">
        <v>42688</v>
      </c>
      <c r="I327" s="18">
        <v>5.98</v>
      </c>
      <c r="J327" s="42">
        <v>-0.33444816053511706</v>
      </c>
      <c r="K327" s="46" t="s">
        <v>241</v>
      </c>
      <c r="N327" s="44">
        <v>0.8637461663063374</v>
      </c>
      <c r="O327" s="74">
        <v>4.4</v>
      </c>
    </row>
    <row r="328" spans="1:15" ht="12.75">
      <c r="A328" s="6">
        <v>42687</v>
      </c>
      <c r="B328" s="2">
        <v>1.67</v>
      </c>
      <c r="C328" s="8"/>
      <c r="D328" s="9">
        <v>6.947537344693914</v>
      </c>
      <c r="E328" s="5">
        <v>1</v>
      </c>
      <c r="G328" s="45">
        <v>42687</v>
      </c>
      <c r="H328" s="41">
        <v>42704</v>
      </c>
      <c r="I328" s="18">
        <v>2.98</v>
      </c>
      <c r="J328" s="42">
        <v>-5.704697986577181</v>
      </c>
      <c r="K328" s="46" t="s">
        <v>242</v>
      </c>
      <c r="N328" s="44">
        <v>-4.6463452356328805</v>
      </c>
      <c r="O328" s="74">
        <v>7.8</v>
      </c>
    </row>
    <row r="329" spans="1:15" ht="12.75">
      <c r="A329" s="6">
        <v>42688</v>
      </c>
      <c r="B329" s="2">
        <v>1.33</v>
      </c>
      <c r="C329" s="16" t="s">
        <v>61</v>
      </c>
      <c r="D329" s="9">
        <v>6.947537344693914</v>
      </c>
      <c r="E329" s="5">
        <v>0.9774033898178691</v>
      </c>
      <c r="G329" s="45"/>
      <c r="H329" s="41"/>
      <c r="I329" s="18"/>
      <c r="J329" s="42"/>
      <c r="K329" s="46"/>
      <c r="N329" s="44"/>
      <c r="O329" s="74"/>
    </row>
    <row r="330" spans="1:15" ht="12.75">
      <c r="A330" s="6">
        <v>42689</v>
      </c>
      <c r="B330" s="2">
        <v>1</v>
      </c>
      <c r="C330" s="7"/>
      <c r="D330" s="19">
        <v>7.035196576099002</v>
      </c>
      <c r="E330" s="5">
        <v>0.9106347728549137</v>
      </c>
      <c r="G330" s="45"/>
      <c r="H330" s="41"/>
      <c r="I330" s="18"/>
      <c r="J330" s="42"/>
      <c r="K330" s="46"/>
      <c r="N330" s="44"/>
      <c r="O330" s="74"/>
    </row>
    <row r="331" spans="1:15" ht="12.75">
      <c r="A331" s="6">
        <v>42690</v>
      </c>
      <c r="B331" s="2">
        <v>0.67</v>
      </c>
      <c r="C331" s="7"/>
      <c r="D331" s="9">
        <v>7.035196576099002</v>
      </c>
      <c r="E331" s="5">
        <v>0.8027116379309713</v>
      </c>
      <c r="G331" s="45"/>
      <c r="H331" s="41"/>
      <c r="I331" s="18"/>
      <c r="J331" s="42"/>
      <c r="K331" s="46"/>
      <c r="N331" s="44"/>
      <c r="O331" s="74"/>
    </row>
    <row r="332" spans="1:15" ht="12.75">
      <c r="A332" s="6">
        <v>42691</v>
      </c>
      <c r="B332" s="2">
        <v>0.67</v>
      </c>
      <c r="C332" s="7"/>
      <c r="D332" s="9">
        <v>7.035196576099002</v>
      </c>
      <c r="E332" s="5">
        <v>0.6585113790650403</v>
      </c>
      <c r="G332" s="45">
        <v>42691</v>
      </c>
      <c r="H332" s="41">
        <v>42705</v>
      </c>
      <c r="I332" s="18">
        <v>6.25</v>
      </c>
      <c r="J332" s="42">
        <v>-2.24</v>
      </c>
      <c r="K332" s="46" t="s">
        <v>243</v>
      </c>
      <c r="N332" s="44">
        <v>4.025752436511225</v>
      </c>
      <c r="O332" s="74">
        <v>5.2</v>
      </c>
    </row>
    <row r="333" spans="1:15" ht="12" customHeight="1">
      <c r="A333" s="6">
        <v>42692</v>
      </c>
      <c r="B333" s="2">
        <v>0.67</v>
      </c>
      <c r="C333" s="7"/>
      <c r="D333" s="9">
        <v>7.035196576099002</v>
      </c>
      <c r="E333" s="5">
        <v>0.4845508703326428</v>
      </c>
      <c r="G333" s="45"/>
      <c r="H333" s="41"/>
      <c r="I333" s="18"/>
      <c r="J333" s="42"/>
      <c r="K333" s="46"/>
      <c r="N333" s="44"/>
      <c r="O333" s="74"/>
    </row>
    <row r="334" spans="1:15" ht="12.75">
      <c r="A334" s="6">
        <v>42693</v>
      </c>
      <c r="B334" s="2">
        <v>1</v>
      </c>
      <c r="C334" s="8"/>
      <c r="D334" s="9">
        <v>7.035196576099002</v>
      </c>
      <c r="E334" s="5">
        <v>0.28869194733962433</v>
      </c>
      <c r="G334" s="45">
        <v>42693</v>
      </c>
      <c r="H334" s="41">
        <v>42694</v>
      </c>
      <c r="I334" s="18">
        <v>4.85</v>
      </c>
      <c r="J334" s="42">
        <v>-0.2061855670103093</v>
      </c>
      <c r="K334" s="43" t="s">
        <v>123</v>
      </c>
      <c r="N334" s="44">
        <v>0.8047535789519871</v>
      </c>
      <c r="O334" s="74">
        <v>3.1</v>
      </c>
    </row>
    <row r="335" spans="1:15" ht="12.75">
      <c r="A335" s="6">
        <v>42694</v>
      </c>
      <c r="B335" s="2">
        <v>1.33</v>
      </c>
      <c r="C335" s="11" t="s">
        <v>62</v>
      </c>
      <c r="D335" s="9">
        <v>7.035196576099002</v>
      </c>
      <c r="E335" s="5">
        <v>0.07978610555307603</v>
      </c>
      <c r="G335" s="45"/>
      <c r="H335" s="41"/>
      <c r="I335" s="18"/>
      <c r="J335" s="42"/>
      <c r="K335" s="43"/>
      <c r="N335" s="44"/>
      <c r="O335" s="74"/>
    </row>
    <row r="336" spans="1:15" ht="12.75">
      <c r="A336" s="6">
        <v>42695</v>
      </c>
      <c r="B336" s="2">
        <v>2.33</v>
      </c>
      <c r="C336" s="8"/>
      <c r="D336" s="9">
        <v>7.035196576099002</v>
      </c>
      <c r="E336" s="5">
        <v>-0.13272552728371745</v>
      </c>
      <c r="G336" s="45"/>
      <c r="H336" s="41"/>
      <c r="I336" s="18"/>
      <c r="J336" s="42"/>
      <c r="K336" s="43"/>
      <c r="N336" s="44"/>
      <c r="O336" s="74"/>
    </row>
    <row r="337" spans="1:15" ht="12.75">
      <c r="A337" s="6">
        <v>42696</v>
      </c>
      <c r="B337" s="2">
        <v>1.67</v>
      </c>
      <c r="C337" s="8"/>
      <c r="D337" s="9">
        <v>7.035196576099002</v>
      </c>
      <c r="E337" s="5">
        <v>-0.33923886611803594</v>
      </c>
      <c r="G337" s="45">
        <v>42696</v>
      </c>
      <c r="H337" s="41">
        <v>42692</v>
      </c>
      <c r="I337" s="18">
        <v>6.02</v>
      </c>
      <c r="J337" s="42">
        <v>0.6644518272425249</v>
      </c>
      <c r="K337" s="46" t="s">
        <v>244</v>
      </c>
      <c r="N337" s="44">
        <v>0.07429952229743857</v>
      </c>
      <c r="O337" s="74">
        <v>6.9</v>
      </c>
    </row>
    <row r="338" spans="1:15" ht="12.75">
      <c r="A338" s="6">
        <v>42697</v>
      </c>
      <c r="B338" s="2">
        <v>1.67</v>
      </c>
      <c r="C338" s="8"/>
      <c r="D338" s="9">
        <v>7.035196576099002</v>
      </c>
      <c r="E338" s="5">
        <v>-0.5304209081197567</v>
      </c>
      <c r="G338" s="45"/>
      <c r="H338" s="41"/>
      <c r="I338" s="18"/>
      <c r="J338" s="42"/>
      <c r="K338" s="46"/>
      <c r="N338" s="44"/>
      <c r="O338" s="74"/>
    </row>
    <row r="339" spans="1:15" ht="12.75">
      <c r="A339" s="6">
        <v>42698</v>
      </c>
      <c r="B339" s="2">
        <v>1.67</v>
      </c>
      <c r="C339" s="8"/>
      <c r="D339" s="9">
        <v>7.035196576099002</v>
      </c>
      <c r="E339" s="5">
        <v>-0.697631521134988</v>
      </c>
      <c r="G339" s="45">
        <v>42698</v>
      </c>
      <c r="H339" s="41">
        <v>42705</v>
      </c>
      <c r="I339" s="18">
        <v>7.61</v>
      </c>
      <c r="J339" s="42">
        <v>-0.9198423127463863</v>
      </c>
      <c r="K339" s="50" t="s">
        <v>245</v>
      </c>
      <c r="N339" s="44">
        <v>0.01624876592981502</v>
      </c>
      <c r="O339" s="74">
        <v>7</v>
      </c>
    </row>
    <row r="340" spans="1:15" ht="12.75">
      <c r="A340" s="6">
        <v>42699</v>
      </c>
      <c r="B340" s="2">
        <v>1.33</v>
      </c>
      <c r="C340" s="8"/>
      <c r="D340" s="9">
        <v>7.035196576099002</v>
      </c>
      <c r="E340" s="5">
        <v>-0.8333139190825112</v>
      </c>
      <c r="G340" s="45">
        <v>42699</v>
      </c>
      <c r="H340" s="41">
        <v>42692</v>
      </c>
      <c r="I340" s="18">
        <v>11.8</v>
      </c>
      <c r="J340" s="42">
        <v>0.5932203389830508</v>
      </c>
      <c r="K340" s="46" t="s">
        <v>246</v>
      </c>
      <c r="N340" s="44">
        <v>0.24950058723619312</v>
      </c>
      <c r="O340" s="74">
        <v>6.6</v>
      </c>
    </row>
    <row r="341" spans="1:15" ht="12.75">
      <c r="A341" s="6">
        <v>42700</v>
      </c>
      <c r="B341" s="2">
        <v>1.33</v>
      </c>
      <c r="C341" s="8"/>
      <c r="D341" s="9">
        <v>7.035196576099002</v>
      </c>
      <c r="E341" s="5">
        <v>-0.9313361774523398</v>
      </c>
      <c r="G341" s="45">
        <v>42700</v>
      </c>
      <c r="H341" s="41">
        <v>42736</v>
      </c>
      <c r="I341" s="18">
        <v>8.92</v>
      </c>
      <c r="J341" s="42">
        <v>-4.04</v>
      </c>
      <c r="K341" s="46" t="s">
        <v>279</v>
      </c>
      <c r="N341" s="44">
        <v>13.01</v>
      </c>
      <c r="O341" s="28">
        <v>3.8</v>
      </c>
    </row>
    <row r="342" spans="1:15" ht="12.75">
      <c r="A342" s="6">
        <v>42701</v>
      </c>
      <c r="B342" s="2">
        <v>1</v>
      </c>
      <c r="C342" s="8"/>
      <c r="D342" s="9">
        <v>7.035196576099002</v>
      </c>
      <c r="E342" s="5">
        <v>-0.9872683547213433</v>
      </c>
      <c r="G342" s="45"/>
      <c r="H342" s="41"/>
      <c r="I342" s="18"/>
      <c r="J342" s="42"/>
      <c r="K342" s="46"/>
      <c r="N342" s="44"/>
      <c r="O342" s="74"/>
    </row>
    <row r="343" spans="1:15" ht="12.75">
      <c r="A343" s="6">
        <v>42702</v>
      </c>
      <c r="B343" s="2">
        <v>1</v>
      </c>
      <c r="C343" s="11" t="s">
        <v>63</v>
      </c>
      <c r="D343" s="9">
        <v>7.035196576099002</v>
      </c>
      <c r="E343" s="5">
        <v>-0.9985826956767618</v>
      </c>
      <c r="G343" s="45"/>
      <c r="H343" s="41"/>
      <c r="I343" s="18"/>
      <c r="J343" s="42"/>
      <c r="K343" s="46"/>
      <c r="N343" s="44"/>
      <c r="O343" s="74"/>
    </row>
    <row r="344" spans="1:15" ht="12.75">
      <c r="A344" s="6">
        <v>42703</v>
      </c>
      <c r="B344" s="2">
        <v>1</v>
      </c>
      <c r="C344" s="16" t="s">
        <v>64</v>
      </c>
      <c r="D344" s="9">
        <v>7.035196576099002</v>
      </c>
      <c r="E344" s="5">
        <v>-0.9647678688145184</v>
      </c>
      <c r="G344" s="45"/>
      <c r="H344" s="41"/>
      <c r="I344" s="18"/>
      <c r="J344" s="42"/>
      <c r="K344" s="46"/>
      <c r="N344" s="44"/>
      <c r="O344" s="74"/>
    </row>
    <row r="345" spans="1:15" ht="12.75">
      <c r="A345" s="6">
        <v>42704</v>
      </c>
      <c r="B345" s="2">
        <v>1</v>
      </c>
      <c r="C345" s="8"/>
      <c r="D345" s="9">
        <v>7.035196576099002</v>
      </c>
      <c r="E345" s="5">
        <v>-0.8873520750565709</v>
      </c>
      <c r="G345" s="45">
        <v>42704</v>
      </c>
      <c r="H345" s="41">
        <v>42674</v>
      </c>
      <c r="I345" s="18">
        <v>6</v>
      </c>
      <c r="J345" s="42">
        <v>5</v>
      </c>
      <c r="K345" s="49" t="s">
        <v>247</v>
      </c>
      <c r="N345" s="44">
        <v>16.67598288049501</v>
      </c>
      <c r="O345" s="74">
        <v>3.7</v>
      </c>
    </row>
    <row r="346" spans="1:15" ht="12.75">
      <c r="A346" s="6">
        <v>42705</v>
      </c>
      <c r="B346" s="2">
        <v>0.67</v>
      </c>
      <c r="C346" s="8"/>
      <c r="D346" s="9">
        <v>7.035196576099002</v>
      </c>
      <c r="E346" s="5">
        <v>-0.7698339834298986</v>
      </c>
      <c r="G346" s="45"/>
      <c r="H346" s="41"/>
      <c r="I346" s="18"/>
      <c r="J346" s="42"/>
      <c r="K346" s="39" t="s">
        <v>124</v>
      </c>
      <c r="N346" s="44"/>
      <c r="O346" s="74"/>
    </row>
    <row r="347" spans="1:15" ht="12.75">
      <c r="A347" s="6">
        <v>42706</v>
      </c>
      <c r="B347" s="2">
        <v>0.67</v>
      </c>
      <c r="C347" s="8"/>
      <c r="D347" s="9">
        <v>7.035196576099002</v>
      </c>
      <c r="E347" s="5">
        <v>-0.617524614946192</v>
      </c>
      <c r="G347" s="45">
        <v>42706</v>
      </c>
      <c r="H347" s="41">
        <v>42741</v>
      </c>
      <c r="I347" s="18">
        <v>8.7</v>
      </c>
      <c r="J347" s="42">
        <v>-4.022988505747127</v>
      </c>
      <c r="K347" s="46" t="s">
        <v>257</v>
      </c>
      <c r="N347" s="44">
        <v>10.3610935604026</v>
      </c>
      <c r="O347" s="74">
        <v>4.5</v>
      </c>
    </row>
    <row r="348" spans="1:15" ht="12.75">
      <c r="A348" s="6">
        <v>42707</v>
      </c>
      <c r="B348" s="2">
        <v>0.67</v>
      </c>
      <c r="C348" s="8"/>
      <c r="D348" s="9">
        <v>7.035196576099002</v>
      </c>
      <c r="E348" s="5">
        <v>-0.43730732045886594</v>
      </c>
      <c r="G348" s="45">
        <v>42707</v>
      </c>
      <c r="H348" s="41">
        <v>42734</v>
      </c>
      <c r="I348" s="18">
        <v>5.94</v>
      </c>
      <c r="J348" s="42">
        <v>-4.545454545454545</v>
      </c>
      <c r="K348" s="46" t="s">
        <v>258</v>
      </c>
      <c r="N348" s="44">
        <v>4.980042971626152</v>
      </c>
      <c r="O348" s="74">
        <v>6</v>
      </c>
    </row>
    <row r="349" spans="1:15" ht="12.75">
      <c r="A349" s="6">
        <v>42708</v>
      </c>
      <c r="B349" s="2">
        <v>0.67</v>
      </c>
      <c r="C349" s="8"/>
      <c r="D349" s="9">
        <v>7.035196576099002</v>
      </c>
      <c r="E349" s="5">
        <v>-0.23732669987111596</v>
      </c>
      <c r="G349" s="45"/>
      <c r="H349" s="41"/>
      <c r="I349" s="18"/>
      <c r="J349" s="42"/>
      <c r="K349" s="49"/>
      <c r="N349" s="44"/>
      <c r="O349" s="74"/>
    </row>
    <row r="350" spans="1:15" ht="12.75">
      <c r="A350" s="6">
        <v>42709</v>
      </c>
      <c r="B350" s="2">
        <v>1</v>
      </c>
      <c r="C350" s="8"/>
      <c r="D350" s="9">
        <v>7.035196576099002</v>
      </c>
      <c r="E350" s="5">
        <v>-0.026620521437765395</v>
      </c>
      <c r="G350" s="45">
        <v>42710</v>
      </c>
      <c r="H350" s="41">
        <v>42744</v>
      </c>
      <c r="I350" s="18">
        <v>8.94</v>
      </c>
      <c r="J350" s="42">
        <v>-3.8031319910514543</v>
      </c>
      <c r="K350" s="10" t="s">
        <v>261</v>
      </c>
      <c r="N350" s="44">
        <v>4.776818710085138</v>
      </c>
      <c r="O350" s="74">
        <v>5.9</v>
      </c>
    </row>
    <row r="351" spans="1:15" ht="12.75">
      <c r="A351" s="6">
        <v>42710</v>
      </c>
      <c r="B351" s="2">
        <v>0.67</v>
      </c>
      <c r="C351" s="8"/>
      <c r="D351" s="9">
        <v>7.035196576099002</v>
      </c>
      <c r="E351" s="5">
        <v>0.18528872408711208</v>
      </c>
      <c r="G351" s="45">
        <v>42710</v>
      </c>
      <c r="H351" s="41">
        <v>42744</v>
      </c>
      <c r="I351" s="18">
        <v>8.94</v>
      </c>
      <c r="J351" s="42">
        <v>-3.8031319910514543</v>
      </c>
      <c r="K351" s="10" t="s">
        <v>262</v>
      </c>
      <c r="N351" s="44">
        <v>4.776818710085138</v>
      </c>
      <c r="O351" s="74">
        <v>5.9</v>
      </c>
    </row>
    <row r="352" spans="1:15" ht="12.75">
      <c r="A352" s="6">
        <v>42711</v>
      </c>
      <c r="B352" s="2">
        <v>1.33</v>
      </c>
      <c r="C352" s="8"/>
      <c r="D352" s="9">
        <v>7.035196576099002</v>
      </c>
      <c r="E352" s="5">
        <v>0.38882417547332826</v>
      </c>
      <c r="G352" s="45">
        <v>42711</v>
      </c>
      <c r="H352" s="41">
        <v>42745</v>
      </c>
      <c r="I352" s="18">
        <v>10.45</v>
      </c>
      <c r="J352" s="42">
        <v>-3.2535885167464116</v>
      </c>
      <c r="K352" s="10" t="s">
        <v>248</v>
      </c>
      <c r="N352" s="44">
        <v>2.1999462725639862</v>
      </c>
      <c r="O352" s="74">
        <v>6.5</v>
      </c>
    </row>
    <row r="353" spans="1:15" ht="12.75">
      <c r="A353" s="6">
        <v>42712</v>
      </c>
      <c r="B353" s="2">
        <v>1.67</v>
      </c>
      <c r="C353" s="8"/>
      <c r="D353" s="9">
        <v>7.035196576099002</v>
      </c>
      <c r="E353" s="5">
        <v>0.5747874102144042</v>
      </c>
      <c r="G353" s="45">
        <v>42712</v>
      </c>
      <c r="H353" s="41">
        <v>42727</v>
      </c>
      <c r="I353" s="18">
        <v>5.98</v>
      </c>
      <c r="J353" s="42">
        <v>-2.5083612040133776</v>
      </c>
      <c r="K353" s="10" t="s">
        <v>249</v>
      </c>
      <c r="N353" s="44">
        <v>3.2515825665276035</v>
      </c>
      <c r="O353" s="74">
        <v>5.9</v>
      </c>
    </row>
    <row r="354" spans="1:15" ht="12.75">
      <c r="A354" s="6">
        <v>42713</v>
      </c>
      <c r="B354" s="2">
        <v>1.67</v>
      </c>
      <c r="C354" s="8"/>
      <c r="D354" s="9">
        <v>7.035196576099002</v>
      </c>
      <c r="E354" s="5">
        <v>0.7347741508630722</v>
      </c>
      <c r="G354" s="45">
        <v>42712</v>
      </c>
      <c r="H354" s="41">
        <v>42728</v>
      </c>
      <c r="I354" s="18">
        <v>6</v>
      </c>
      <c r="J354" s="42">
        <v>-2.6666666666666665</v>
      </c>
      <c r="K354" s="10" t="s">
        <v>250</v>
      </c>
      <c r="N354" s="44">
        <v>1.85679355517068</v>
      </c>
      <c r="O354" s="74">
        <v>6.5</v>
      </c>
    </row>
    <row r="355" spans="1:15" ht="12.75">
      <c r="A355" s="6">
        <v>42714</v>
      </c>
      <c r="B355" s="2">
        <v>1.33</v>
      </c>
      <c r="C355" s="8"/>
      <c r="D355" s="9">
        <v>7.035196576099002</v>
      </c>
      <c r="E355" s="5">
        <v>0.8615540813938039</v>
      </c>
      <c r="G355" s="45">
        <v>42713</v>
      </c>
      <c r="H355" s="41">
        <v>42726</v>
      </c>
      <c r="I355" s="18">
        <v>6.07</v>
      </c>
      <c r="J355" s="42">
        <v>-2.1416803953871497</v>
      </c>
      <c r="K355" s="43" t="s">
        <v>251</v>
      </c>
      <c r="N355" s="44">
        <v>6.888576230309443</v>
      </c>
      <c r="O355" s="74">
        <v>4</v>
      </c>
    </row>
    <row r="356" spans="1:15" ht="12.75">
      <c r="A356" s="6">
        <v>42715</v>
      </c>
      <c r="B356" s="2">
        <v>1</v>
      </c>
      <c r="C356" s="8"/>
      <c r="D356" s="9">
        <v>7.035196576099002</v>
      </c>
      <c r="E356" s="5">
        <v>0.9493976084683763</v>
      </c>
      <c r="G356" s="45">
        <v>42715</v>
      </c>
      <c r="H356" s="41">
        <v>42744</v>
      </c>
      <c r="I356" s="18">
        <v>11.98</v>
      </c>
      <c r="J356" s="42">
        <v>-2.4207011686143574</v>
      </c>
      <c r="K356" s="10" t="s">
        <v>259</v>
      </c>
      <c r="N356" s="44">
        <v>4.494541182352665</v>
      </c>
      <c r="O356" s="74">
        <v>5.4</v>
      </c>
    </row>
    <row r="357" spans="1:5" ht="12.75">
      <c r="A357" s="6">
        <v>42716</v>
      </c>
      <c r="B357" s="2">
        <v>0.67</v>
      </c>
      <c r="C357" s="8"/>
      <c r="D357" s="9">
        <v>7.035196576099002</v>
      </c>
      <c r="E357" s="5">
        <v>0.9943348002101365</v>
      </c>
    </row>
    <row r="358" spans="1:5" ht="12.75">
      <c r="A358" s="6">
        <v>42717</v>
      </c>
      <c r="B358" s="2">
        <v>0.67</v>
      </c>
      <c r="C358" s="16" t="s">
        <v>65</v>
      </c>
      <c r="D358" s="9">
        <v>7.035196576099002</v>
      </c>
      <c r="E358" s="5">
        <v>0.9943348002101365</v>
      </c>
    </row>
    <row r="359" spans="1:15" ht="12.75">
      <c r="A359" s="6">
        <v>42718</v>
      </c>
      <c r="B359" s="2">
        <v>0.67</v>
      </c>
      <c r="C359" s="3"/>
      <c r="D359" s="9">
        <v>7.035196576099002</v>
      </c>
      <c r="E359" s="5">
        <v>0.9493976084683833</v>
      </c>
      <c r="G359" s="45">
        <v>42717</v>
      </c>
      <c r="H359" s="41">
        <v>42732</v>
      </c>
      <c r="I359" s="18">
        <v>5.02</v>
      </c>
      <c r="J359" s="42">
        <v>-2.9880478087649407</v>
      </c>
      <c r="K359" s="49" t="s">
        <v>260</v>
      </c>
      <c r="N359" s="44">
        <v>12.540793962012724</v>
      </c>
      <c r="O359" s="74">
        <v>3.1</v>
      </c>
    </row>
    <row r="360" spans="1:9" ht="12.75">
      <c r="A360" s="6">
        <v>42719</v>
      </c>
      <c r="B360" s="2">
        <v>0.67</v>
      </c>
      <c r="C360" s="3"/>
      <c r="D360" s="9">
        <v>7.639325352686513</v>
      </c>
      <c r="E360" s="5">
        <v>0.861554081393804</v>
      </c>
      <c r="H360" s="41"/>
      <c r="I360" s="18"/>
    </row>
    <row r="361" spans="1:9" ht="12.75">
      <c r="A361" s="6">
        <v>42720</v>
      </c>
      <c r="B361" s="2">
        <v>0.67</v>
      </c>
      <c r="C361" s="3"/>
      <c r="D361" s="9">
        <v>7.639325352686513</v>
      </c>
      <c r="E361" s="5">
        <v>0.7347741508630724</v>
      </c>
      <c r="H361" s="41"/>
      <c r="I361" s="18"/>
    </row>
    <row r="362" spans="1:15" ht="12.75">
      <c r="A362" s="6">
        <v>42721</v>
      </c>
      <c r="B362" s="2">
        <v>0.67</v>
      </c>
      <c r="C362" s="3"/>
      <c r="D362" s="9">
        <v>7.639325352686513</v>
      </c>
      <c r="E362" s="5">
        <v>0.5747874102144044</v>
      </c>
      <c r="G362" s="141">
        <v>42721</v>
      </c>
      <c r="H362" s="41">
        <v>42723</v>
      </c>
      <c r="I362" s="18">
        <v>4.4</v>
      </c>
      <c r="J362" s="144">
        <v>-0.45</v>
      </c>
      <c r="K362" s="49" t="s">
        <v>282</v>
      </c>
      <c r="N362" s="142">
        <v>1.4</v>
      </c>
      <c r="O362" s="28">
        <v>4.3</v>
      </c>
    </row>
    <row r="363" spans="1:15" ht="12.75">
      <c r="A363" s="6">
        <v>42722</v>
      </c>
      <c r="B363" s="2">
        <v>1</v>
      </c>
      <c r="C363" s="12"/>
      <c r="D363" s="9">
        <v>7.639325352686513</v>
      </c>
      <c r="E363" s="5">
        <v>0.38882417547330805</v>
      </c>
      <c r="G363" s="141">
        <v>42721</v>
      </c>
      <c r="H363" s="41">
        <v>42727</v>
      </c>
      <c r="I363" s="18">
        <v>3.01</v>
      </c>
      <c r="J363" s="144">
        <v>-1.99</v>
      </c>
      <c r="K363" s="10" t="s">
        <v>283</v>
      </c>
      <c r="N363" s="142">
        <v>-1.04</v>
      </c>
      <c r="O363" s="143">
        <v>7.9</v>
      </c>
    </row>
    <row r="364" spans="1:15" ht="12.75">
      <c r="A364" s="6">
        <v>42723</v>
      </c>
      <c r="B364" s="2">
        <v>1.33</v>
      </c>
      <c r="C364" s="12"/>
      <c r="D364" s="9">
        <v>7.639325352686513</v>
      </c>
      <c r="E364" s="5">
        <v>0.18528872408711256</v>
      </c>
      <c r="G364" s="141">
        <v>42722</v>
      </c>
      <c r="H364" s="41">
        <v>42703</v>
      </c>
      <c r="I364" s="18">
        <v>8.5</v>
      </c>
      <c r="J364" s="144">
        <v>2.24</v>
      </c>
      <c r="K364" s="10" t="s">
        <v>284</v>
      </c>
      <c r="N364" s="142">
        <v>6.48</v>
      </c>
      <c r="O364" s="143">
        <v>4.5</v>
      </c>
    </row>
    <row r="365" spans="1:5" ht="15" customHeight="1">
      <c r="A365" s="6">
        <v>42724</v>
      </c>
      <c r="B365" s="2">
        <v>1.33</v>
      </c>
      <c r="C365" s="12"/>
      <c r="D365" s="9">
        <v>7.639325352686513</v>
      </c>
      <c r="E365" s="5">
        <v>-0.026620521437787124</v>
      </c>
    </row>
    <row r="366" spans="1:5" ht="12.75">
      <c r="A366" s="6">
        <v>42725</v>
      </c>
      <c r="B366" s="2">
        <v>1.67</v>
      </c>
      <c r="C366" s="12"/>
      <c r="D366" s="9">
        <v>7.639325352686513</v>
      </c>
      <c r="E366" s="5">
        <v>-0.23732669987111552</v>
      </c>
    </row>
    <row r="367" spans="1:5" ht="12.75">
      <c r="A367" s="6">
        <v>42726</v>
      </c>
      <c r="B367" s="2">
        <v>2</v>
      </c>
      <c r="C367" s="12"/>
      <c r="D367" s="9">
        <v>7.639325352686513</v>
      </c>
      <c r="E367" s="5">
        <v>-0.43730732045884535</v>
      </c>
    </row>
    <row r="368" spans="1:5" ht="12.75">
      <c r="A368" s="6">
        <v>42727</v>
      </c>
      <c r="B368" s="2">
        <v>1.33</v>
      </c>
      <c r="C368" s="12"/>
      <c r="D368" s="9">
        <v>7.639325352686513</v>
      </c>
      <c r="E368" s="5">
        <v>-0.6175246149461915</v>
      </c>
    </row>
    <row r="369" spans="1:5" ht="12.75">
      <c r="A369" s="6">
        <v>42728</v>
      </c>
      <c r="B369" s="2">
        <v>1</v>
      </c>
      <c r="C369" s="12"/>
      <c r="D369" s="9">
        <v>7.639325352686513</v>
      </c>
      <c r="E369" s="5">
        <v>-0.7698339834298984</v>
      </c>
    </row>
    <row r="370" spans="1:5" ht="12.75">
      <c r="A370" s="6">
        <v>42729</v>
      </c>
      <c r="B370" s="2">
        <v>1</v>
      </c>
      <c r="C370" s="12"/>
      <c r="D370" s="9">
        <v>7.639325352686513</v>
      </c>
      <c r="E370" s="5">
        <v>-0.8873520750565708</v>
      </c>
    </row>
    <row r="371" spans="1:5" ht="12.75">
      <c r="A371" s="6">
        <v>42730</v>
      </c>
      <c r="B371" s="2">
        <v>0.67</v>
      </c>
      <c r="C371" s="12"/>
      <c r="D371" s="9">
        <v>7.639325352686513</v>
      </c>
      <c r="E371" s="5">
        <v>-0.9647678688145183</v>
      </c>
    </row>
    <row r="372" spans="1:5" ht="12.75">
      <c r="A372" s="6">
        <v>42731</v>
      </c>
      <c r="B372" s="2">
        <v>0.67</v>
      </c>
      <c r="C372" s="12"/>
      <c r="D372" s="9">
        <v>7.639325352686513</v>
      </c>
      <c r="E372" s="5">
        <v>-0.9985826956767618</v>
      </c>
    </row>
    <row r="373" spans="1:5" ht="12.75">
      <c r="A373" s="6">
        <v>42732</v>
      </c>
      <c r="B373" s="2">
        <v>0.67</v>
      </c>
      <c r="C373" s="16" t="s">
        <v>66</v>
      </c>
      <c r="D373" s="9">
        <v>7.639325352686513</v>
      </c>
      <c r="E373" s="5">
        <v>-0.9872683547213433</v>
      </c>
    </row>
    <row r="374" spans="1:5" ht="12.75">
      <c r="A374" s="6">
        <v>42733</v>
      </c>
      <c r="B374" s="2">
        <v>0.67</v>
      </c>
      <c r="C374" s="8"/>
      <c r="D374" s="9">
        <v>7.639325352686513</v>
      </c>
      <c r="E374" s="5">
        <v>-0.9313361774523399</v>
      </c>
    </row>
    <row r="375" spans="1:5" ht="12.75">
      <c r="A375" s="6">
        <v>42734</v>
      </c>
      <c r="B375" s="2">
        <v>0.67</v>
      </c>
      <c r="C375" s="11" t="s">
        <v>67</v>
      </c>
      <c r="D375" s="9">
        <v>7.639325352686513</v>
      </c>
      <c r="E375" s="5">
        <v>-0.8333139190825113</v>
      </c>
    </row>
    <row r="376" spans="1:5" ht="12.75">
      <c r="A376" s="6">
        <v>42735</v>
      </c>
      <c r="B376" s="2">
        <v>0.67</v>
      </c>
      <c r="C376" s="12"/>
      <c r="D376" s="9">
        <v>7.639325352686513</v>
      </c>
      <c r="E376" s="5">
        <v>-0.6976315211349723</v>
      </c>
    </row>
    <row r="377" spans="1:16" ht="12.75">
      <c r="A377" s="22" t="s">
        <v>68</v>
      </c>
      <c r="B377" s="23" t="s">
        <v>69</v>
      </c>
      <c r="C377" s="24" t="s">
        <v>70</v>
      </c>
      <c r="D377" s="24" t="s">
        <v>71</v>
      </c>
      <c r="E377" s="24" t="s">
        <v>72</v>
      </c>
      <c r="F377" s="119" t="s">
        <v>269</v>
      </c>
      <c r="G377" s="108">
        <f>+COUNTA(G11:G376)</f>
        <v>143</v>
      </c>
      <c r="H377" s="58" t="s">
        <v>267</v>
      </c>
      <c r="I377" s="136">
        <f>+AVERAGE(I11:I376)</f>
        <v>6.575314685314684</v>
      </c>
      <c r="J377" s="61">
        <f>+AVERAGE(J11:J376)</f>
        <v>-1.0491602311274195</v>
      </c>
      <c r="K377" s="27" t="s">
        <v>268</v>
      </c>
      <c r="L377" s="57"/>
      <c r="M377" s="118" t="s">
        <v>277</v>
      </c>
      <c r="N377" s="138">
        <f>+AVERAGE(N11:N376)</f>
        <v>4.0980842869256895</v>
      </c>
      <c r="O377" s="64">
        <f>+AVERAGE(O11:O376)</f>
        <v>4.973426573426571</v>
      </c>
      <c r="P377" s="131" t="s">
        <v>0</v>
      </c>
    </row>
    <row r="378" spans="6:16" ht="12.75">
      <c r="F378" s="120" t="s">
        <v>253</v>
      </c>
      <c r="G378" s="121">
        <f>+AVERAGE(G11:G376)</f>
        <v>42551.65034965035</v>
      </c>
      <c r="H378" s="123">
        <f>+AVERAGE(H11:H376)</f>
        <v>42558.356643356645</v>
      </c>
      <c r="I378" s="132" t="s">
        <v>8</v>
      </c>
      <c r="J378" s="52">
        <f>+STDEV(J11:J376)</f>
        <v>1.9459479859049404</v>
      </c>
      <c r="K378" s="65" t="s">
        <v>129</v>
      </c>
      <c r="L378" s="21"/>
      <c r="M378" s="57"/>
      <c r="N378" s="129"/>
      <c r="O378" s="124" t="s">
        <v>273</v>
      </c>
      <c r="P378" s="28"/>
    </row>
    <row r="379" spans="3:16" ht="12.75">
      <c r="C379" s="126" t="s">
        <v>266</v>
      </c>
      <c r="F379" s="81">
        <f>+MIN(G11:G376)</f>
        <v>42375</v>
      </c>
      <c r="G379" s="21" t="s">
        <v>272</v>
      </c>
      <c r="H379" s="60">
        <f>+MAX(G11:G376)</f>
        <v>42722</v>
      </c>
      <c r="M379" s="118" t="s">
        <v>281</v>
      </c>
      <c r="N379" s="130">
        <v>33.69849798467888</v>
      </c>
      <c r="O379" s="130">
        <v>8.4</v>
      </c>
      <c r="P379" s="101" t="s">
        <v>5</v>
      </c>
    </row>
    <row r="380" spans="3:16" ht="12.75">
      <c r="C380" s="126" t="s">
        <v>278</v>
      </c>
      <c r="F380" s="122" t="s">
        <v>270</v>
      </c>
      <c r="G380" s="90">
        <f>+G377/12</f>
        <v>11.916666666666666</v>
      </c>
      <c r="H380" s="21" t="s">
        <v>125</v>
      </c>
      <c r="I380" s="133" t="s">
        <v>2</v>
      </c>
      <c r="J380" s="21"/>
      <c r="K380" s="61">
        <v>-6.181818181818182</v>
      </c>
      <c r="L380" s="22" t="s">
        <v>1</v>
      </c>
      <c r="M380" s="52">
        <v>6.19047619047619</v>
      </c>
      <c r="N380" s="114" t="s">
        <v>274</v>
      </c>
      <c r="O380" s="139" t="s">
        <v>275</v>
      </c>
      <c r="P380" s="133"/>
    </row>
    <row r="381" spans="5:16" ht="12.75">
      <c r="E381" s="88" t="s">
        <v>280</v>
      </c>
      <c r="F381" s="82"/>
      <c r="G381" s="62" t="s">
        <v>128</v>
      </c>
      <c r="H381" s="63">
        <v>42304.084362846035</v>
      </c>
      <c r="I381" s="134" t="s">
        <v>3</v>
      </c>
      <c r="J381" s="135" t="s">
        <v>4</v>
      </c>
      <c r="K381" s="55" t="s">
        <v>126</v>
      </c>
      <c r="L381" s="21">
        <v>290</v>
      </c>
      <c r="M381" s="55" t="s">
        <v>127</v>
      </c>
      <c r="N381" s="128">
        <v>3.080820336085979</v>
      </c>
      <c r="O381" s="128">
        <v>4.913950521199379</v>
      </c>
      <c r="P381" s="101" t="s">
        <v>6</v>
      </c>
    </row>
    <row r="382" spans="6:16" ht="12.75">
      <c r="F382" s="80" t="s">
        <v>254</v>
      </c>
      <c r="G382" s="66">
        <v>42319.43103448276</v>
      </c>
      <c r="H382" s="55" t="s">
        <v>130</v>
      </c>
      <c r="I382" s="57"/>
      <c r="J382" s="67" t="s">
        <v>131</v>
      </c>
      <c r="K382" s="57"/>
      <c r="L382" s="64">
        <v>9.446254071661238</v>
      </c>
      <c r="M382" s="55" t="s">
        <v>132</v>
      </c>
      <c r="N382" s="116" t="s">
        <v>133</v>
      </c>
      <c r="O382" s="140"/>
      <c r="P382" s="82"/>
    </row>
    <row r="383" spans="6:16" ht="12.75">
      <c r="F383" s="81">
        <v>41796</v>
      </c>
      <c r="G383" s="21" t="s">
        <v>271</v>
      </c>
      <c r="H383" s="60">
        <f>+MAX(G11:G376)</f>
        <v>42722</v>
      </c>
      <c r="I383" s="68">
        <v>2.184518843786693</v>
      </c>
      <c r="J383" s="68">
        <v>1.7200737802084272</v>
      </c>
      <c r="K383" s="56" t="s">
        <v>134</v>
      </c>
      <c r="L383" s="69">
        <v>41796</v>
      </c>
      <c r="M383" s="60">
        <v>42717</v>
      </c>
      <c r="N383" s="115">
        <v>4.23926979553694</v>
      </c>
      <c r="O383" s="101" t="s">
        <v>7</v>
      </c>
      <c r="P383" s="101" t="s">
        <v>5</v>
      </c>
    </row>
    <row r="384" spans="9:14" ht="12.75">
      <c r="I384" s="127" t="s">
        <v>263</v>
      </c>
      <c r="J384" s="127" t="s">
        <v>264</v>
      </c>
      <c r="L384" s="137" t="s">
        <v>265</v>
      </c>
      <c r="M384" s="90">
        <v>-108.03291692119768</v>
      </c>
      <c r="N384" s="49" t="s">
        <v>276</v>
      </c>
    </row>
    <row r="385" spans="6:17" ht="12.75">
      <c r="F385" s="78"/>
      <c r="I385" s="51"/>
      <c r="J385" s="86"/>
      <c r="K385" s="52"/>
      <c r="O385" s="117"/>
      <c r="Q385" s="13"/>
    </row>
    <row r="386" spans="6:17" ht="12.75">
      <c r="F386" s="22"/>
      <c r="H386" s="89"/>
      <c r="I386" s="51"/>
      <c r="J386" s="59"/>
      <c r="L386" s="87"/>
      <c r="N386" s="9"/>
      <c r="O386" s="91"/>
      <c r="Q386" s="92"/>
    </row>
    <row r="387" spans="6:17" ht="12.75">
      <c r="F387" s="93"/>
      <c r="G387" s="21"/>
      <c r="H387" s="94"/>
      <c r="I387" s="95"/>
      <c r="J387" s="96"/>
      <c r="K387" s="87"/>
      <c r="L387" s="97"/>
      <c r="M387" s="98"/>
      <c r="N387" s="95"/>
      <c r="O387" s="99"/>
      <c r="Q387" s="100"/>
    </row>
    <row r="388" spans="6:17" ht="12.75">
      <c r="F388" s="79"/>
      <c r="G388" s="54"/>
      <c r="H388" s="21"/>
      <c r="I388" s="21"/>
      <c r="J388" s="87"/>
      <c r="K388" s="101"/>
      <c r="L388" s="88"/>
      <c r="M388" s="101"/>
      <c r="N388" s="53"/>
      <c r="O388" s="87"/>
      <c r="Q388" s="92"/>
    </row>
    <row r="389" spans="7:17" ht="12.75">
      <c r="G389" s="103"/>
      <c r="H389" s="104"/>
      <c r="I389" s="96"/>
      <c r="J389" s="13"/>
      <c r="K389" s="105"/>
      <c r="N389" s="13"/>
      <c r="O389" s="87"/>
      <c r="Q389" s="106"/>
    </row>
    <row r="390" spans="6:17" ht="12.75">
      <c r="F390" s="80"/>
      <c r="G390" s="107"/>
      <c r="H390" s="108"/>
      <c r="J390" s="109"/>
      <c r="L390" s="102"/>
      <c r="M390" s="55"/>
      <c r="N390" s="110"/>
      <c r="O390" s="111"/>
      <c r="Q390" s="112"/>
    </row>
    <row r="391" spans="6:17" ht="12.75">
      <c r="F391" s="93"/>
      <c r="G391" s="21"/>
      <c r="H391" s="94"/>
      <c r="I391" s="18"/>
      <c r="J391" s="18"/>
      <c r="K391" s="56"/>
      <c r="L391" s="113"/>
      <c r="M391" s="94"/>
      <c r="N391" s="2"/>
      <c r="Q391" s="112"/>
    </row>
    <row r="403" spans="5:22" ht="12.75">
      <c r="E403" s="75" t="s">
        <v>252</v>
      </c>
      <c r="I403" s="126" t="s">
        <v>266</v>
      </c>
      <c r="M403" s="75" t="s">
        <v>252</v>
      </c>
      <c r="N403" s="75" t="s">
        <v>252</v>
      </c>
      <c r="R403" s="126" t="s">
        <v>278</v>
      </c>
      <c r="V403" s="75" t="s">
        <v>252</v>
      </c>
    </row>
  </sheetData>
  <sheetProtection/>
  <conditionalFormatting sqref="O356 O350:O351 O359 O347:O348">
    <cfRule type="cellIs" priority="1" dxfId="0" operator="between" stopIfTrue="1">
      <formula>$AF$3093</formula>
      <formula>5</formula>
    </cfRule>
    <cfRule type="cellIs" priority="2" dxfId="1" operator="greaterThanOrEqual" stopIfTrue="1">
      <formula>6</formula>
    </cfRule>
    <cfRule type="cellIs" priority="3" dxfId="2" operator="between" stopIfTrue="1">
      <formula>5</formula>
      <formula>5.9999</formula>
    </cfRule>
  </conditionalFormatting>
  <conditionalFormatting sqref="O342:O346 O15:O99 O349 O107:O340 O352:O355">
    <cfRule type="cellIs" priority="4" dxfId="0" operator="between" stopIfTrue="1">
      <formula>$AF$3086</formula>
      <formula>5</formula>
    </cfRule>
    <cfRule type="cellIs" priority="5" dxfId="1" operator="greaterThanOrEqual" stopIfTrue="1">
      <formula>6</formula>
    </cfRule>
    <cfRule type="cellIs" priority="6" dxfId="2" operator="between" stopIfTrue="1">
      <formula>5</formula>
      <formula>5.9999</formula>
    </cfRule>
  </conditionalFormatting>
  <hyperlinks>
    <hyperlink ref="C5" r:id="rId1" display="**) http://users.iol.it//jmbalzan/Alignments2016/ [&amp; DIR/*.jpg]"/>
    <hyperlink ref="A3" r:id="rId2" display="*) http://www.tesis.lebedev.ru/en/forecast_activity.html?"/>
    <hyperlink ref="E7" r:id="rId3" display="***) Riferimenti (2)"/>
    <hyperlink ref="G9" r:id="rId4" display="2016"/>
    <hyperlink ref="C379" r:id="rId5" display="jmbalzan@iol.it"/>
    <hyperlink ref="I403" r:id="rId6" display="jmbalzan@iol.it"/>
    <hyperlink ref="R403" r:id="rId7" display="imbalzanog@iol.it"/>
    <hyperlink ref="C380" r:id="rId8" display="imbalzanog@iol.it"/>
    <hyperlink ref="IM64401:IV64401" r:id="rId9" display="jmbalzan@iol.it"/>
    <hyperlink ref="IL64400:IV64400" r:id="rId10" display="http://users.iol.it/jmbalzan/ssuntal.htm"/>
    <hyperlink ref="E63095" r:id="rId11" display="Jup/Ear≈78° Moo*Mar/Sun"/>
    <hyperlink ref="E63088" r:id="rId12" display="Jup/Ear≈78° Moo*Mar/Sun"/>
    <hyperlink ref="D5" r:id="rId13" display="**) http://users.iol.it//jmbalzan/Alignments2016/ [&amp; DIR/*.jpg]"/>
    <hyperlink ref="B3" r:id="rId14" display="*) http://www.tesis.lebedev.ru/en/forecast_activity.html?"/>
    <hyperlink ref="F7" r:id="rId15" display="***) Riferimenti (2)"/>
    <hyperlink ref="H9" r:id="rId16" display="2016"/>
    <hyperlink ref="D379" r:id="rId17" display="jmbalzan@iol.it"/>
    <hyperlink ref="J403" r:id="rId18" display="jmbalzan@iol.it"/>
    <hyperlink ref="S403" r:id="rId19" display="imbalzanog@iol.it"/>
    <hyperlink ref="D380" r:id="rId20" display="imbalzanog@iol.it"/>
    <hyperlink ref="IM64239:IV64239" r:id="rId21" display="jmbalzan@iol.it"/>
    <hyperlink ref="IL64238:IV64238" r:id="rId22" display="http://users.iol.it/jmbalzan/ssuntal.htm"/>
    <hyperlink ref="E62933" r:id="rId23" display="Jup/Ear≈78° Moo*Mar/Sun"/>
    <hyperlink ref="E62926" r:id="rId24" display="Jup/Ear≈78° Moo*Mar/Sun"/>
    <hyperlink ref="D65379" r:id="rId25" display="**) http://users.iol.it//jmbalzan/Alignments2016/ [&amp; DIR/*.jpg]"/>
    <hyperlink ref="B65377" r:id="rId26" display="*) http://www.tesis.lebedev.ru/en/forecast_activity.html?"/>
    <hyperlink ref="F65381" r:id="rId27" display="***) Riferimenti (2)"/>
    <hyperlink ref="H65383" r:id="rId28" display="2016"/>
    <hyperlink ref="D217" r:id="rId29" display="jmbalzan@iol.it"/>
    <hyperlink ref="J242" r:id="rId30" display="jmbalzan@iol.it"/>
    <hyperlink ref="S242" r:id="rId31" display="imbalzanog@iol.it"/>
    <hyperlink ref="D218" r:id="rId32" display="imbalzanog@iol.it"/>
    <hyperlink ref="C65379" r:id="rId33" display="**) http://users.iol.it//jmbalzan/Alignments2016/ [&amp; DIR/*.jpg]"/>
    <hyperlink ref="A65377" r:id="rId34" display="*) http://www.tesis.lebedev.ru/en/forecast_activity.html?"/>
    <hyperlink ref="E65381" r:id="rId35" display="***) Riferimenti (2)"/>
    <hyperlink ref="G65383" r:id="rId36" display="2016"/>
    <hyperlink ref="C217" r:id="rId37" display="jmbalzan@iol.it"/>
    <hyperlink ref="I242" r:id="rId38" display="jmbalzan@iol.it"/>
    <hyperlink ref="R242" r:id="rId39" display="imbalzanog@iol.it"/>
    <hyperlink ref="C218" r:id="rId40" display="imbalzanog@iol.it"/>
    <hyperlink ref="IG64239:IM64239" r:id="rId41" display="jmbalzan@iol.it"/>
    <hyperlink ref="IG64238:IL64238" r:id="rId42" display="http://users.iol.it/jmbalzan/ssuntal.htm"/>
    <hyperlink ref="K51" r:id="rId43" display="**) http://users.iol.it//jmbalzan/Alignments2016/ [&amp; DIR/*.jpg]"/>
    <hyperlink ref="I49" r:id="rId44" display="*) http://www.tesis.lebedev.ru/en/forecast_activity.html?"/>
    <hyperlink ref="M53" r:id="rId45" display="***) Riferimenti (2)"/>
    <hyperlink ref="O55" r:id="rId46" display="2016"/>
    <hyperlink ref="K425" r:id="rId47" display="jmbalzan@iol.it"/>
    <hyperlink ref="Q450" r:id="rId48" display="jmbalzan@iol.it"/>
    <hyperlink ref="Z450" r:id="rId49" display="imbalzanog@iol.it"/>
    <hyperlink ref="K426" r:id="rId50" display="imbalzanog@iol.it"/>
    <hyperlink ref="IG64447:IU64447" r:id="rId51" display="jmbalzan@iol.it"/>
    <hyperlink ref="IG64446:IT64446" r:id="rId52" display="http://users.iol.it/jmbalzan/ssuntal.htm"/>
    <hyperlink ref="M63141" r:id="rId53" display="Jup/Ear≈78° Moo*Mar/Sun"/>
    <hyperlink ref="M63134" r:id="rId54" display="Jup/Ear≈78° Moo*Mar/Sun"/>
    <hyperlink ref="L51" r:id="rId55" display="**) http://users.iol.it//jmbalzan/Alignments2016/ [&amp; DIR/*.jpg]"/>
    <hyperlink ref="J49" r:id="rId56" display="*) http://www.tesis.lebedev.ru/en/forecast_activity.html?"/>
    <hyperlink ref="N53" r:id="rId57" display="***) Riferimenti (2)"/>
    <hyperlink ref="P55" r:id="rId58" display="2016"/>
    <hyperlink ref="L425" r:id="rId59" display="jmbalzan@iol.it"/>
    <hyperlink ref="R450" r:id="rId60" display="jmbalzan@iol.it"/>
    <hyperlink ref="AA450" r:id="rId61" display="imbalzanog@iol.it"/>
    <hyperlink ref="L426" r:id="rId62" display="imbalzanog@iol.it"/>
    <hyperlink ref="IM64403:IV64403" r:id="rId63" display="jmbalzan@iol.it"/>
    <hyperlink ref="IL64402:IV64402" r:id="rId64" display="http://users.iol.it/jmbalzan/ssuntal.htm"/>
    <hyperlink ref="E63097" r:id="rId65" display="Jup/Ear≈78° Moo*Mar/Sun"/>
    <hyperlink ref="E63090" r:id="rId66" display="Jup/Ear≈78° Moo*Mar/Sun"/>
    <hyperlink ref="D7" r:id="rId67" display="**) http://users.iol.it//jmbalzan/Alignments2016/ [&amp; DIR/*.jpg]"/>
    <hyperlink ref="B5" r:id="rId68" display="*) http://www.tesis.lebedev.ru/en/forecast_activity.html?"/>
    <hyperlink ref="F9" r:id="rId69" display="***) Riferimenti (2)"/>
    <hyperlink ref="H11" r:id="rId70" display="2016"/>
    <hyperlink ref="D381" r:id="rId71" display="jmbalzan@iol.it"/>
    <hyperlink ref="J406" r:id="rId72" display="jmbalzan@iol.it"/>
    <hyperlink ref="S406" r:id="rId73" display="imbalzanog@iol.it"/>
    <hyperlink ref="D382" r:id="rId74" display="imbalzanog@iol.it"/>
    <hyperlink ref="C7" r:id="rId75" display="**) http://users.iol.it//jmbalzan/Alignments2016/ [&amp; DIR/*.jpg]"/>
    <hyperlink ref="A5" r:id="rId76" display="*) http://www.tesis.lebedev.ru/en/forecast_activity.html?"/>
    <hyperlink ref="E9" r:id="rId77" display="***) Riferimenti (2)"/>
    <hyperlink ref="G11" r:id="rId78" display="2016"/>
    <hyperlink ref="C381" r:id="rId79" display="jmbalzan@iol.it"/>
    <hyperlink ref="I406" r:id="rId80" display="jmbalzan@iol.it"/>
    <hyperlink ref="R406" r:id="rId81" display="imbalzanog@iol.it"/>
    <hyperlink ref="C382" r:id="rId82" display="imbalzanog@iol.it"/>
    <hyperlink ref="IG64403:IM64403" r:id="rId83" display="jmbalzan@iol.it"/>
    <hyperlink ref="IG64402:IL64402" r:id="rId84" display="http://users.iol.it/jmbalzan/ssuntal.htm"/>
    <hyperlink ref="K215" r:id="rId85" display="**) http://users.iol.it//jmbalzan/Alignments2016/ [&amp; DIR/*.jpg]"/>
    <hyperlink ref="I213" r:id="rId86" display="*) http://www.tesis.lebedev.ru/en/forecast_activity.html?"/>
    <hyperlink ref="M217" r:id="rId87" display="***) Riferimenti (2)"/>
    <hyperlink ref="O219" r:id="rId88" display="2016"/>
    <hyperlink ref="K589" r:id="rId89" display="jmbalzan@iol.it"/>
    <hyperlink ref="Q614" r:id="rId90" display="jmbalzan@iol.it"/>
    <hyperlink ref="Z614" r:id="rId91" display="imbalzanog@iol.it"/>
    <hyperlink ref="K590" r:id="rId92" display="imbalzanog@iol.it"/>
    <hyperlink ref="IG64611:IU64611" r:id="rId93" display="jmbalzan@iol.it"/>
    <hyperlink ref="IG64610:IT64610" r:id="rId94" display="http://users.iol.it/jmbalzan/ssuntal.htm"/>
    <hyperlink ref="M63305" r:id="rId95" display="Jup/Ear≈78° Moo*Mar/Sun"/>
    <hyperlink ref="M63298" r:id="rId96" display="Jup/Ear≈78° Moo*Mar/Sun"/>
    <hyperlink ref="L215" r:id="rId97" display="**) http://users.iol.it//jmbalzan/Alignments2016/ [&amp; DIR/*.jpg]"/>
    <hyperlink ref="J213" r:id="rId98" display="*) http://www.tesis.lebedev.ru/en/forecast_activity.html?"/>
    <hyperlink ref="N217" r:id="rId99" display="***) Riferimenti (2)"/>
    <hyperlink ref="P219" r:id="rId100" display="2016"/>
    <hyperlink ref="L589" r:id="rId101" display="jmbalzan@iol.it"/>
    <hyperlink ref="R614" r:id="rId102" display="jmbalzan@iol.it"/>
    <hyperlink ref="AA614" r:id="rId103" display="imbalzanog@iol.it"/>
    <hyperlink ref="L590" r:id="rId104" display="imbalzanog@iol.it"/>
  </hyperlinks>
  <printOptions/>
  <pageMargins left="0.75" right="0.75" top="1" bottom="1" header="0.5" footer="0.5"/>
  <pageSetup horizontalDpi="600" verticalDpi="600" orientation="portrait" paperSize="9" r:id="rId106"/>
  <drawing r:id="rId10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</dc:creator>
  <cp:keywords/>
  <dc:description/>
  <cp:lastModifiedBy>Io</cp:lastModifiedBy>
  <dcterms:created xsi:type="dcterms:W3CDTF">2016-12-12T07:54:20Z</dcterms:created>
  <dcterms:modified xsi:type="dcterms:W3CDTF">2016-12-19T10:08:08Z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